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8800" windowHeight="12540" tabRatio="599"/>
  </bookViews>
  <sheets>
    <sheet name="xx专业" sheetId="1" r:id="rId1"/>
    <sheet name="统计" sheetId="2" r:id="rId2"/>
  </sheets>
  <definedNames>
    <definedName name="_xlnm.Print_Titles" localSheetId="0">xx专业!$1:$4</definedName>
  </definedNames>
  <calcPr calcId="144525"/>
</workbook>
</file>

<file path=xl/calcChain.xml><?xml version="1.0" encoding="utf-8"?>
<calcChain xmlns="http://schemas.openxmlformats.org/spreadsheetml/2006/main">
  <c r="A10" i="2" l="1"/>
  <c r="M9" i="2"/>
  <c r="L9" i="2"/>
  <c r="K9" i="2"/>
  <c r="J9" i="2"/>
  <c r="G9" i="2"/>
  <c r="F9" i="2"/>
  <c r="E9" i="2"/>
  <c r="D9" i="2"/>
  <c r="C9" i="2"/>
  <c r="B9" i="2"/>
  <c r="M4" i="2"/>
  <c r="K4" i="2"/>
  <c r="J4" i="2"/>
  <c r="I4" i="2"/>
  <c r="H4" i="2"/>
  <c r="G4" i="2"/>
  <c r="F4" i="2"/>
  <c r="E4" i="2"/>
  <c r="D4" i="2"/>
  <c r="C4" i="2"/>
  <c r="B4" i="2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H98" i="1"/>
  <c r="L91" i="1"/>
  <c r="K91" i="1"/>
  <c r="J91" i="1"/>
  <c r="I91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W55" i="1"/>
  <c r="V55" i="1"/>
  <c r="T55" i="1"/>
  <c r="S55" i="1"/>
  <c r="Q55" i="1"/>
  <c r="P55" i="1"/>
  <c r="N55" i="1"/>
  <c r="M55" i="1"/>
  <c r="L55" i="1"/>
  <c r="K55" i="1"/>
  <c r="J55" i="1"/>
  <c r="I55" i="1"/>
  <c r="H55" i="1"/>
</calcChain>
</file>

<file path=xl/sharedStrings.xml><?xml version="1.0" encoding="utf-8"?>
<sst xmlns="http://schemas.openxmlformats.org/spreadsheetml/2006/main" count="369" uniqueCount="207">
  <si>
    <t>2022级xx专业教学计划进程表</t>
  </si>
  <si>
    <t>课程
类别</t>
  </si>
  <si>
    <t>序号</t>
  </si>
  <si>
    <t>课程
代码</t>
  </si>
  <si>
    <t>课程名称</t>
  </si>
  <si>
    <t>课程性质</t>
  </si>
  <si>
    <t>学分</t>
  </si>
  <si>
    <t>计划学时数</t>
  </si>
  <si>
    <t>学期</t>
  </si>
  <si>
    <t>开课单位</t>
  </si>
  <si>
    <t>合计</t>
  </si>
  <si>
    <t>理论教学</t>
  </si>
  <si>
    <t>实践教学</t>
  </si>
  <si>
    <t>第一学年</t>
  </si>
  <si>
    <t>第二学年</t>
  </si>
  <si>
    <t>第三学年</t>
  </si>
  <si>
    <t>第四学年</t>
  </si>
  <si>
    <t>实验</t>
  </si>
  <si>
    <t>其它实践</t>
  </si>
  <si>
    <t>通识课程平台</t>
  </si>
  <si>
    <t>通识必修课程模块</t>
  </si>
  <si>
    <t>思政类</t>
  </si>
  <si>
    <t>GE6275</t>
  </si>
  <si>
    <t>马克思主义基本原理概论</t>
  </si>
  <si>
    <t>必修</t>
  </si>
  <si>
    <t>马克思学院</t>
  </si>
  <si>
    <t>GE6288</t>
  </si>
  <si>
    <t>毛泽东思想和中国特色社会主义理论体系概论</t>
  </si>
  <si>
    <t>GE6273</t>
  </si>
  <si>
    <t>中国近现代史纲要</t>
  </si>
  <si>
    <t>GE6267</t>
  </si>
  <si>
    <t>思想道德与法治</t>
  </si>
  <si>
    <t>GE6225</t>
  </si>
  <si>
    <t>马克思主义中国化进程与青年学生使命担当</t>
  </si>
  <si>
    <t>GE6175</t>
  </si>
  <si>
    <t>形势与政策Ⅰ</t>
  </si>
  <si>
    <t>GE6176</t>
  </si>
  <si>
    <t>形势与政策Ⅱ</t>
  </si>
  <si>
    <t>GE6177</t>
  </si>
  <si>
    <t>形势与政策Ⅲ</t>
  </si>
  <si>
    <t>GE6178</t>
  </si>
  <si>
    <t>形势与政策Ⅳ</t>
  </si>
  <si>
    <t>GE6179</t>
  </si>
  <si>
    <t>形势与政策Ⅴ</t>
  </si>
  <si>
    <t>GE6180</t>
  </si>
  <si>
    <t>形势与政策Ⅵ</t>
  </si>
  <si>
    <t>GE6181</t>
  </si>
  <si>
    <t>形势与政策Ⅶ</t>
  </si>
  <si>
    <t>GE6182</t>
  </si>
  <si>
    <t>形势与政策Ⅷ</t>
  </si>
  <si>
    <t>GE6296</t>
  </si>
  <si>
    <t>思政实践</t>
  </si>
  <si>
    <t>素质类</t>
  </si>
  <si>
    <t>GE6240</t>
  </si>
  <si>
    <t>程序设计基础</t>
  </si>
  <si>
    <t>计算机学院</t>
  </si>
  <si>
    <t>GE6154</t>
  </si>
  <si>
    <t>沟通与演讲（《沟通与演讲》或《文献检索与论文写作》二选一）</t>
  </si>
  <si>
    <t>GE6222</t>
  </si>
  <si>
    <t>文献检索与论文写作（《沟通与演讲》或《文献检索与论文写作》二选一）</t>
  </si>
  <si>
    <t>GE6023</t>
  </si>
  <si>
    <t>大学生心理健康教育（计算机、商管、国教院安排在第一学期，信工、数媒、外国语安排在第二学期，自行填写学分至开设学期）</t>
  </si>
  <si>
    <t>GE6197</t>
  </si>
  <si>
    <t>大学生就业指导</t>
  </si>
  <si>
    <t>基础教学院</t>
  </si>
  <si>
    <t>GE6272</t>
  </si>
  <si>
    <t>劳动教育</t>
  </si>
  <si>
    <t>GE6293</t>
  </si>
  <si>
    <t>实验室安全教育</t>
  </si>
  <si>
    <t>√</t>
  </si>
  <si>
    <t>实验实训中心</t>
  </si>
  <si>
    <t>GE6294</t>
  </si>
  <si>
    <t>社会实践</t>
  </si>
  <si>
    <t>校团委</t>
  </si>
  <si>
    <t>外语类</t>
  </si>
  <si>
    <t>GE6220</t>
  </si>
  <si>
    <t>大学英语Ⅰ</t>
  </si>
  <si>
    <t>外国语学院</t>
  </si>
  <si>
    <t>GE6229</t>
  </si>
  <si>
    <t>大学英语Ⅱ</t>
  </si>
  <si>
    <t>GE6231</t>
  </si>
  <si>
    <t>大学英语Ⅲ</t>
  </si>
  <si>
    <t>GE6233</t>
  </si>
  <si>
    <t>大学英语Ⅳ</t>
  </si>
  <si>
    <t>GE6221</t>
  </si>
  <si>
    <t>大学英语Ⅰ（艺术类）</t>
  </si>
  <si>
    <t>GE6230</t>
  </si>
  <si>
    <t>大学英语Ⅱ（艺术类）</t>
  </si>
  <si>
    <t>GE6232</t>
  </si>
  <si>
    <t>大学英语Ⅲ（艺术类）</t>
  </si>
  <si>
    <t>GE6234</t>
  </si>
  <si>
    <t>大学英语Ⅳ（艺术类）</t>
  </si>
  <si>
    <t>理工类</t>
  </si>
  <si>
    <t>GE6173</t>
  </si>
  <si>
    <t>高等数学Ⅰ（理工类）</t>
  </si>
  <si>
    <t>GE6045</t>
  </si>
  <si>
    <t>高等数学Ⅱ（理工类）</t>
  </si>
  <si>
    <t>GE6042</t>
  </si>
  <si>
    <t>高等数学Ⅰ（经管类）</t>
  </si>
  <si>
    <t>GE6043</t>
  </si>
  <si>
    <t>高等数学Ⅱ（经管类）</t>
  </si>
  <si>
    <t>GE6001</t>
  </si>
  <si>
    <t>线性代数</t>
  </si>
  <si>
    <t>GE6009</t>
  </si>
  <si>
    <t>概率论与数理统计</t>
  </si>
  <si>
    <t>GE6246</t>
  </si>
  <si>
    <t>大学物理</t>
  </si>
  <si>
    <t>GE6292</t>
  </si>
  <si>
    <t>大学物理实验</t>
  </si>
  <si>
    <t>军事体育类</t>
  </si>
  <si>
    <t>GE6219</t>
  </si>
  <si>
    <t>军事理论（计算机、商管、国教院安排在第二学期，信工、数媒、外国语安排在第一学期，自行填写学分至开设学期）</t>
  </si>
  <si>
    <t>GE6187</t>
  </si>
  <si>
    <t>体育Ⅰ</t>
  </si>
  <si>
    <t>GE6188</t>
  </si>
  <si>
    <t>体育Ⅱ</t>
  </si>
  <si>
    <t>GE6189</t>
  </si>
  <si>
    <t>体育Ⅲ</t>
  </si>
  <si>
    <t>GE6190</t>
  </si>
  <si>
    <t>体育Ⅳ</t>
  </si>
  <si>
    <t>GE6191</t>
  </si>
  <si>
    <t>体育Ⅴ</t>
  </si>
  <si>
    <t>GE6192</t>
  </si>
  <si>
    <t>体育Ⅵ</t>
  </si>
  <si>
    <t>创新创业类</t>
  </si>
  <si>
    <t>GE6247</t>
  </si>
  <si>
    <t>创新、创造与改变</t>
  </si>
  <si>
    <t>思沃学院</t>
  </si>
  <si>
    <t>GE6248</t>
  </si>
  <si>
    <t>思维创新与开发</t>
  </si>
  <si>
    <t>GE6249</t>
  </si>
  <si>
    <t>创业者的成长之路</t>
  </si>
  <si>
    <t>GE6290</t>
  </si>
  <si>
    <t>从非商业计划到商业计划</t>
  </si>
  <si>
    <t>GE6295</t>
  </si>
  <si>
    <t>创新创业及素质教育实践</t>
  </si>
  <si>
    <t>专业所在学院</t>
  </si>
  <si>
    <t>通识必修学分/学时小计及学分要求</t>
  </si>
  <si>
    <t>通识选修课程模块</t>
  </si>
  <si>
    <t>自然与科技类</t>
  </si>
  <si>
    <t>详见通识选修课程库</t>
  </si>
  <si>
    <t>最低学分要求8学分，自然与科技类、人文社科类、艺术类、创新创业类四类课程每类至少修2学分。</t>
  </si>
  <si>
    <t>人文社科类</t>
  </si>
  <si>
    <t>艺术类</t>
  </si>
  <si>
    <t>通识选修学分/学时小计及学分要求</t>
  </si>
  <si>
    <t>学科及专业基础课程平台</t>
  </si>
  <si>
    <t>学科基础课程模块</t>
  </si>
  <si>
    <t>1</t>
  </si>
  <si>
    <t>2</t>
  </si>
  <si>
    <t>3</t>
  </si>
  <si>
    <t>专业基础课程模块</t>
  </si>
  <si>
    <t>4</t>
  </si>
  <si>
    <t>5</t>
  </si>
  <si>
    <t>6</t>
  </si>
  <si>
    <t>学科及专业基础必修学分/学时小计及学分要求</t>
  </si>
  <si>
    <t>专业课程平台</t>
  </si>
  <si>
    <t xml:space="preserve"> 专业必修课程模块</t>
  </si>
  <si>
    <t>专业导引与职涯规划</t>
  </si>
  <si>
    <t>专业必修学分/学时小计及学分要求</t>
  </si>
  <si>
    <t>专业选修课程模块</t>
  </si>
  <si>
    <t>选修</t>
  </si>
  <si>
    <t>专业选修学分/学时小计及学分要求</t>
  </si>
  <si>
    <t>集中实践环节</t>
  </si>
  <si>
    <t>军训类</t>
  </si>
  <si>
    <t>军事技能</t>
  </si>
  <si>
    <t>2周</t>
  </si>
  <si>
    <t>学工部</t>
  </si>
  <si>
    <t>专业实践类</t>
  </si>
  <si>
    <t>基本能力实训</t>
  </si>
  <si>
    <t>4周</t>
  </si>
  <si>
    <t>专业能力实训</t>
  </si>
  <si>
    <t>综合能力实训</t>
  </si>
  <si>
    <t>项目实训</t>
  </si>
  <si>
    <t>8周（语言类专业为4周）</t>
  </si>
  <si>
    <t>毕业
设计类</t>
  </si>
  <si>
    <t>毕业设计（论文）</t>
  </si>
  <si>
    <t>12周（计算机类专业为14周）</t>
  </si>
  <si>
    <t>集中实践必修学分/学时小计及学分要求</t>
  </si>
  <si>
    <t>学分/学时总计</t>
  </si>
  <si>
    <t xml:space="preserve">备注：
1、《大学生心理健康》和《军事理论》需要自行填写学分至开设学期。
2、通识必修课各专业按照需要选择，如《大学英语》艺术类与非艺术类、数学课和物理课等，不需要开设的课程删去，并调整课程序号。
3、《沟通与演讲》或《文献检索与论文写作》二选一，不开设的课程删去，并调整课程序号。
4、通识选修课需要填写学分至开设学期。
</t>
  </si>
  <si>
    <t>课程类别</t>
  </si>
  <si>
    <t>必修课： 学分</t>
  </si>
  <si>
    <t>选修课： 学分</t>
  </si>
  <si>
    <t>实践学分</t>
  </si>
  <si>
    <t>总学分</t>
  </si>
  <si>
    <t>通识必修课</t>
  </si>
  <si>
    <t>学科及专业基础课</t>
  </si>
  <si>
    <t>专业课</t>
  </si>
  <si>
    <t>通识选修课</t>
  </si>
  <si>
    <t>专业选修课</t>
  </si>
  <si>
    <t>理论</t>
  </si>
  <si>
    <t>实践</t>
  </si>
  <si>
    <t>每个类别实践学分之和</t>
  </si>
  <si>
    <t>实践教学环节学分所占比例： %（注：实践学分/总学分）</t>
  </si>
  <si>
    <t>必修课</t>
  </si>
  <si>
    <t>选修课</t>
  </si>
  <si>
    <t>课内学时</t>
  </si>
  <si>
    <t>总学时</t>
  </si>
  <si>
    <t>学时</t>
  </si>
  <si>
    <t>28周（根据实际填写）</t>
  </si>
  <si>
    <t>注：</t>
  </si>
  <si>
    <r>
      <rPr>
        <sz val="10.5"/>
        <color theme="1"/>
        <rFont val="Calibri"/>
        <family val="2"/>
      </rPr>
      <t>1</t>
    </r>
    <r>
      <rPr>
        <sz val="10.5"/>
        <color theme="1"/>
        <rFont val="宋体"/>
        <charset val="134"/>
      </rPr>
      <t>．集中性实践教学环节每周折算</t>
    </r>
    <r>
      <rPr>
        <sz val="10.5"/>
        <color theme="1"/>
        <rFont val="Calibri"/>
        <family val="2"/>
      </rPr>
      <t>20</t>
    </r>
    <r>
      <rPr>
        <sz val="10.5"/>
        <color theme="1"/>
        <rFont val="宋体"/>
        <charset val="134"/>
      </rPr>
      <t>学时。</t>
    </r>
  </si>
  <si>
    <r>
      <rPr>
        <sz val="10.5"/>
        <color theme="1"/>
        <rFont val="Calibri"/>
        <family val="2"/>
      </rPr>
      <t>2</t>
    </r>
    <r>
      <rPr>
        <sz val="10.5"/>
        <color theme="1"/>
        <rFont val="宋体"/>
        <charset val="134"/>
      </rPr>
      <t>．实践教学环节学时所占比例</t>
    </r>
    <r>
      <rPr>
        <sz val="10.5"/>
        <color theme="1"/>
        <rFont val="Calibri"/>
        <family val="2"/>
      </rPr>
      <t>=</t>
    </r>
    <r>
      <rPr>
        <sz val="10.5"/>
        <color theme="1"/>
        <rFont val="宋体"/>
        <charset val="134"/>
      </rPr>
      <t>各类课程实践学时之和</t>
    </r>
    <r>
      <rPr>
        <sz val="10.5"/>
        <color theme="1"/>
        <rFont val="Calibri"/>
        <family val="2"/>
      </rPr>
      <t>/</t>
    </r>
    <r>
      <rPr>
        <sz val="10.5"/>
        <color theme="1"/>
        <rFont val="宋体"/>
        <charset val="134"/>
      </rPr>
      <t>总学时。</t>
    </r>
  </si>
  <si>
    <r>
      <rPr>
        <sz val="10.5"/>
        <color theme="1"/>
        <rFont val="Calibri"/>
        <family val="2"/>
      </rPr>
      <t>3</t>
    </r>
    <r>
      <rPr>
        <sz val="10.5"/>
        <color theme="1"/>
        <rFont val="宋体"/>
        <charset val="134"/>
      </rPr>
      <t>．课内总学时不含集中实践环节学时。</t>
    </r>
  </si>
  <si>
    <t>4．创新创业及素质教育学时只计算创新创业课程的学时，创新创业及素质教育实践学分不折算学时。</t>
  </si>
  <si>
    <t>5．专业选修课理论（实践）学时=（专业选修课最低要求学分/计划中列出的专业选修课学分之和）×专业选修课理论（实践）学时之和。</t>
  </si>
  <si>
    <t>6．通识选修课的学时=通识选修课的学分要求×16，全部计入理论学时。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</si>
</sst>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8" formatCode="_ \¥* #,##0.00_ ;_ \¥* \-#,##0.00_ ;_ \¥* &quot;-&quot;??_ ;_ @_ "/>
    <numFmt numFmtId="179" formatCode="0_ "/>
    <numFmt numFmtId="180" formatCode="0.00_ 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Calibri"/>
      <family val="2"/>
    </font>
    <font>
      <sz val="10.5"/>
      <color theme="1"/>
      <name val="Calibri"/>
      <family val="2"/>
    </font>
    <font>
      <sz val="10.5"/>
      <color theme="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1"/>
      <name val="宋体"/>
      <charset val="134"/>
      <scheme val="minor"/>
    </font>
    <font>
      <b/>
      <sz val="9"/>
      <name val="Times New Roman"/>
      <family val="1"/>
    </font>
    <font>
      <sz val="9"/>
      <name val="Arial"/>
      <family val="2"/>
    </font>
    <font>
      <sz val="10"/>
      <name val="宋体"/>
      <charset val="134"/>
    </font>
    <font>
      <b/>
      <i/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2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5"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8" borderId="25" applyNumberFormat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8" borderId="26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8" borderId="25" applyNumberFormat="0" applyAlignment="0" applyProtection="0">
      <alignment vertical="center"/>
    </xf>
    <xf numFmtId="0" fontId="20" fillId="8" borderId="26" applyNumberFormat="0" applyAlignment="0" applyProtection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5" borderId="24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17" borderId="26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2" fillId="0" borderId="0"/>
    <xf numFmtId="0" fontId="21" fillId="0" borderId="27" applyNumberFormat="0" applyFill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3" fillId="23" borderId="32" applyNumberFormat="0" applyAlignment="0" applyProtection="0">
      <alignment vertical="center"/>
    </xf>
    <xf numFmtId="0" fontId="33" fillId="23" borderId="3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16" fillId="5" borderId="24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32" fillId="0" borderId="0"/>
    <xf numFmtId="0" fontId="17" fillId="21" borderId="0" applyNumberFormat="0" applyBorder="0" applyAlignment="0" applyProtection="0">
      <alignment vertical="center"/>
    </xf>
    <xf numFmtId="0" fontId="29" fillId="17" borderId="26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30" fillId="0" borderId="31" applyNumberFormat="0" applyFill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80" fontId="2" fillId="0" borderId="3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9" fontId="2" fillId="0" borderId="3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0" fontId="9" fillId="0" borderId="11" xfId="57" applyFont="1" applyFill="1" applyBorder="1" applyAlignment="1">
      <alignment horizontal="center" vertical="center" wrapText="1"/>
    </xf>
    <xf numFmtId="49" fontId="9" fillId="0" borderId="11" xfId="77" applyNumberFormat="1" applyFont="1" applyFill="1" applyBorder="1" applyAlignment="1">
      <alignment horizontal="center" vertical="center" wrapText="1"/>
    </xf>
    <xf numFmtId="0" fontId="10" fillId="0" borderId="11" xfId="57" applyFont="1" applyFill="1" applyBorder="1" applyAlignment="1">
      <alignment horizontal="center" vertical="center" wrapText="1"/>
    </xf>
    <xf numFmtId="49" fontId="9" fillId="0" borderId="11" xfId="57" applyNumberFormat="1" applyFont="1" applyFill="1" applyBorder="1" applyAlignment="1">
      <alignment horizontal="center" vertical="center" wrapText="1"/>
    </xf>
    <xf numFmtId="49" fontId="9" fillId="0" borderId="11" xfId="57" applyNumberFormat="1" applyFont="1" applyFill="1" applyBorder="1" applyAlignment="1">
      <alignment horizontal="center" vertical="center" wrapText="1"/>
    </xf>
    <xf numFmtId="49" fontId="10" fillId="0" borderId="11" xfId="57" applyNumberFormat="1" applyFont="1" applyFill="1" applyBorder="1" applyAlignment="1">
      <alignment horizontal="center" vertical="center" wrapText="1"/>
    </xf>
    <xf numFmtId="0" fontId="9" fillId="0" borderId="11" xfId="57" applyFont="1" applyFill="1" applyBorder="1" applyAlignment="1">
      <alignment horizontal="center" vertical="center" wrapText="1"/>
    </xf>
    <xf numFmtId="0" fontId="9" fillId="0" borderId="11" xfId="57" applyFont="1" applyFill="1" applyBorder="1" applyAlignment="1">
      <alignment horizontal="center" vertical="center" wrapText="1"/>
    </xf>
    <xf numFmtId="49" fontId="9" fillId="0" borderId="11" xfId="57" applyNumberFormat="1" applyFont="1" applyFill="1" applyBorder="1" applyAlignment="1" applyProtection="1">
      <alignment horizontal="center" vertical="top" wrapText="1"/>
      <protection locked="0"/>
    </xf>
    <xf numFmtId="49" fontId="10" fillId="0" borderId="11" xfId="57" applyNumberFormat="1" applyFont="1" applyFill="1" applyBorder="1" applyAlignment="1" applyProtection="1">
      <alignment horizontal="center" vertical="top" wrapText="1"/>
      <protection locked="0"/>
    </xf>
    <xf numFmtId="0" fontId="10" fillId="0" borderId="11" xfId="57" applyNumberFormat="1" applyFont="1" applyFill="1" applyBorder="1" applyAlignment="1" applyProtection="1">
      <alignment horizontal="center" vertical="top" wrapText="1"/>
      <protection locked="0"/>
    </xf>
    <xf numFmtId="0" fontId="10" fillId="0" borderId="11" xfId="57" applyNumberFormat="1" applyFont="1" applyFill="1" applyBorder="1" applyAlignment="1" applyProtection="1">
      <alignment horizontal="center" vertical="center" wrapText="1"/>
      <protection locked="0"/>
    </xf>
    <xf numFmtId="49" fontId="10" fillId="0" borderId="11" xfId="57" applyNumberFormat="1" applyFont="1" applyFill="1" applyBorder="1" applyAlignment="1" applyProtection="1">
      <alignment horizontal="center" vertical="top" wrapText="1"/>
      <protection locked="0"/>
    </xf>
    <xf numFmtId="0" fontId="10" fillId="0" borderId="11" xfId="57" applyFont="1" applyFill="1" applyBorder="1" applyAlignment="1">
      <alignment horizontal="center" vertical="center" wrapText="1"/>
    </xf>
    <xf numFmtId="0" fontId="10" fillId="0" borderId="11" xfId="57" applyNumberFormat="1" applyFont="1" applyFill="1" applyBorder="1" applyAlignment="1" applyProtection="1">
      <alignment horizontal="center" vertical="center" wrapText="1"/>
      <protection locked="0"/>
    </xf>
    <xf numFmtId="49" fontId="9" fillId="0" borderId="11" xfId="57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49" fontId="9" fillId="0" borderId="11" xfId="17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0" fontId="9" fillId="0" borderId="11" xfId="88" applyFont="1" applyFill="1" applyBorder="1" applyAlignment="1">
      <alignment horizontal="center" vertical="center" wrapText="1"/>
    </xf>
    <xf numFmtId="49" fontId="10" fillId="0" borderId="11" xfId="57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49" fontId="8" fillId="0" borderId="11" xfId="58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9" fillId="0" borderId="11" xfId="58" applyNumberFormat="1" applyFont="1" applyFill="1" applyBorder="1" applyAlignment="1">
      <alignment horizontal="center" vertical="center"/>
    </xf>
    <xf numFmtId="0" fontId="9" fillId="0" borderId="11" xfId="58" applyFont="1" applyFill="1" applyBorder="1" applyAlignment="1">
      <alignment horizontal="center" vertical="center" wrapText="1"/>
    </xf>
    <xf numFmtId="0" fontId="8" fillId="0" borderId="11" xfId="58" applyFont="1" applyFill="1" applyBorder="1" applyAlignment="1">
      <alignment horizontal="center" vertical="center" wrapText="1"/>
    </xf>
    <xf numFmtId="49" fontId="9" fillId="0" borderId="11" xfId="58" applyNumberFormat="1" applyFont="1" applyFill="1" applyBorder="1" applyAlignment="1">
      <alignment horizontal="center" vertical="center" wrapText="1"/>
    </xf>
    <xf numFmtId="179" fontId="9" fillId="0" borderId="11" xfId="58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9" fontId="9" fillId="0" borderId="11" xfId="57" applyNumberFormat="1" applyFont="1" applyFill="1" applyBorder="1" applyAlignment="1" applyProtection="1">
      <alignment horizontal="center" vertical="center" wrapText="1"/>
      <protection locked="0"/>
    </xf>
    <xf numFmtId="49" fontId="13" fillId="0" borderId="11" xfId="57" applyNumberFormat="1" applyFont="1" applyFill="1" applyBorder="1" applyAlignment="1" applyProtection="1">
      <alignment horizontal="center" vertical="center" wrapText="1"/>
      <protection locked="0"/>
    </xf>
    <xf numFmtId="49" fontId="9" fillId="0" borderId="11" xfId="57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16" applyFont="1" applyFill="1" applyBorder="1" applyAlignment="1">
      <alignment horizontal="center" vertical="center" wrapText="1"/>
    </xf>
    <xf numFmtId="0" fontId="9" fillId="0" borderId="11" xfId="16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/>
    </xf>
    <xf numFmtId="179" fontId="8" fillId="0" borderId="11" xfId="58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11" xfId="82" applyNumberFormat="1" applyFont="1" applyFill="1" applyBorder="1" applyAlignment="1">
      <alignment horizontal="center" vertical="center" wrapText="1"/>
    </xf>
    <xf numFmtId="179" fontId="9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15" fillId="0" borderId="11" xfId="92" applyFont="1" applyFill="1" applyBorder="1" applyAlignment="1">
      <alignment horizontal="center" vertical="center" wrapText="1"/>
    </xf>
    <xf numFmtId="0" fontId="8" fillId="0" borderId="11" xfId="92" applyFont="1" applyFill="1" applyBorder="1" applyAlignment="1">
      <alignment horizontal="center" vertical="center" wrapText="1"/>
    </xf>
    <xf numFmtId="0" fontId="6" fillId="0" borderId="11" xfId="0" applyFont="1" applyFill="1" applyBorder="1">
      <alignment vertical="center"/>
    </xf>
    <xf numFmtId="0" fontId="9" fillId="0" borderId="11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9" fontId="8" fillId="0" borderId="9" xfId="58" applyNumberFormat="1" applyFont="1" applyFill="1" applyBorder="1" applyAlignment="1">
      <alignment horizontal="center" vertical="center" wrapText="1"/>
    </xf>
    <xf numFmtId="49" fontId="8" fillId="0" borderId="10" xfId="58" applyNumberFormat="1" applyFont="1" applyFill="1" applyBorder="1" applyAlignment="1">
      <alignment horizontal="center" vertical="center" wrapText="1"/>
    </xf>
    <xf numFmtId="49" fontId="8" fillId="0" borderId="15" xfId="58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178" fontId="8" fillId="0" borderId="11" xfId="4" applyFont="1" applyFill="1" applyBorder="1" applyAlignment="1">
      <alignment horizontal="center" vertical="center"/>
    </xf>
    <xf numFmtId="178" fontId="8" fillId="0" borderId="11" xfId="4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178" fontId="8" fillId="0" borderId="12" xfId="4" applyFont="1" applyFill="1" applyBorder="1" applyAlignment="1">
      <alignment horizontal="center" vertical="center" textRotation="255" wrapText="1"/>
    </xf>
    <xf numFmtId="178" fontId="8" fillId="0" borderId="13" xfId="4" applyFont="1" applyFill="1" applyBorder="1" applyAlignment="1">
      <alignment horizontal="center" vertical="center" textRotation="255" wrapText="1"/>
    </xf>
    <xf numFmtId="178" fontId="8" fillId="0" borderId="14" xfId="4" applyFont="1" applyFill="1" applyBorder="1" applyAlignment="1">
      <alignment horizontal="center" vertical="center" textRotation="255" wrapText="1"/>
    </xf>
    <xf numFmtId="178" fontId="8" fillId="0" borderId="11" xfId="4" applyFont="1" applyFill="1" applyBorder="1" applyAlignment="1">
      <alignment horizontal="center" vertical="center" textRotation="255" wrapText="1"/>
    </xf>
    <xf numFmtId="49" fontId="8" fillId="0" borderId="11" xfId="58" applyNumberFormat="1" applyFont="1" applyFill="1" applyBorder="1" applyAlignment="1">
      <alignment horizontal="center" vertical="center" wrapText="1"/>
    </xf>
    <xf numFmtId="178" fontId="8" fillId="0" borderId="12" xfId="4" applyFont="1" applyFill="1" applyBorder="1" applyAlignment="1">
      <alignment horizontal="center" vertical="center" wrapText="1"/>
    </xf>
    <xf numFmtId="178" fontId="8" fillId="0" borderId="13" xfId="4" applyFont="1" applyFill="1" applyBorder="1" applyAlignment="1">
      <alignment horizontal="center" vertical="center" wrapText="1"/>
    </xf>
    <xf numFmtId="178" fontId="8" fillId="0" borderId="14" xfId="4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textRotation="255" wrapText="1"/>
    </xf>
    <xf numFmtId="0" fontId="8" fillId="0" borderId="13" xfId="0" applyFont="1" applyFill="1" applyBorder="1" applyAlignment="1">
      <alignment horizontal="center" vertical="center" textRotation="255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textRotation="255" wrapText="1"/>
    </xf>
    <xf numFmtId="0" fontId="8" fillId="0" borderId="11" xfId="0" applyFont="1" applyFill="1" applyBorder="1" applyAlignment="1">
      <alignment horizontal="center" vertical="center" textRotation="255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 wrapText="1"/>
    </xf>
    <xf numFmtId="49" fontId="8" fillId="0" borderId="11" xfId="4" applyNumberFormat="1" applyFont="1" applyFill="1" applyBorder="1" applyAlignment="1">
      <alignment horizontal="center" vertical="center" textRotation="255" wrapText="1"/>
    </xf>
    <xf numFmtId="0" fontId="8" fillId="0" borderId="21" xfId="0" applyFont="1" applyFill="1" applyBorder="1" applyAlignment="1">
      <alignment horizontal="center" vertical="center" textRotation="255" wrapText="1"/>
    </xf>
    <xf numFmtId="0" fontId="8" fillId="0" borderId="18" xfId="0" applyFont="1" applyFill="1" applyBorder="1" applyAlignment="1">
      <alignment horizontal="center" vertical="center" textRotation="255" wrapText="1"/>
    </xf>
    <xf numFmtId="0" fontId="8" fillId="0" borderId="22" xfId="0" applyFont="1" applyFill="1" applyBorder="1" applyAlignment="1">
      <alignment horizontal="center" vertical="center" textRotation="255" wrapText="1"/>
    </xf>
    <xf numFmtId="0" fontId="8" fillId="0" borderId="19" xfId="0" applyFont="1" applyFill="1" applyBorder="1" applyAlignment="1">
      <alignment horizontal="center" vertical="center" textRotation="255" wrapText="1"/>
    </xf>
    <xf numFmtId="0" fontId="8" fillId="0" borderId="23" xfId="0" applyFont="1" applyFill="1" applyBorder="1" applyAlignment="1">
      <alignment horizontal="center" vertical="center" textRotation="255" wrapText="1"/>
    </xf>
    <xf numFmtId="0" fontId="8" fillId="0" borderId="20" xfId="0" applyFont="1" applyFill="1" applyBorder="1" applyAlignment="1">
      <alignment horizontal="center" vertical="center" textRotation="255" wrapText="1"/>
    </xf>
    <xf numFmtId="0" fontId="9" fillId="0" borderId="16" xfId="16" applyFont="1" applyFill="1" applyBorder="1" applyAlignment="1">
      <alignment horizontal="center" vertical="center" wrapText="1"/>
    </xf>
    <xf numFmtId="0" fontId="9" fillId="0" borderId="18" xfId="16" applyFont="1" applyFill="1" applyBorder="1" applyAlignment="1">
      <alignment horizontal="center" vertical="center" wrapText="1"/>
    </xf>
    <xf numFmtId="0" fontId="9" fillId="0" borderId="0" xfId="16" applyFont="1" applyFill="1" applyBorder="1" applyAlignment="1">
      <alignment horizontal="center" vertical="center" wrapText="1"/>
    </xf>
    <xf numFmtId="0" fontId="9" fillId="0" borderId="19" xfId="16" applyFont="1" applyFill="1" applyBorder="1" applyAlignment="1">
      <alignment horizontal="center" vertical="center" wrapText="1"/>
    </xf>
    <xf numFmtId="0" fontId="9" fillId="0" borderId="17" xfId="16" applyFont="1" applyFill="1" applyBorder="1" applyAlignment="1">
      <alignment horizontal="center" vertical="center" wrapText="1"/>
    </xf>
    <xf numFmtId="0" fontId="9" fillId="0" borderId="20" xfId="16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</cellXfs>
  <cellStyles count="95">
    <cellStyle name="20% - 强调文字颜色 1 2" xfId="2"/>
    <cellStyle name="20% - 强调文字颜色 1 3" xfId="66"/>
    <cellStyle name="20% - 强调文字颜色 2 2" xfId="89"/>
    <cellStyle name="20% - 强调文字颜色 2 3" xfId="28"/>
    <cellStyle name="20% - 强调文字颜色 3 2" xfId="39"/>
    <cellStyle name="20% - 强调文字颜色 3 3" xfId="9"/>
    <cellStyle name="20% - 强调文字颜色 4 2" xfId="81"/>
    <cellStyle name="20% - 强调文字颜色 4 3" xfId="19"/>
    <cellStyle name="20% - 强调文字颜色 5 2" xfId="38"/>
    <cellStyle name="20% - 强调文字颜色 5 3" xfId="26"/>
    <cellStyle name="20% - 强调文字颜色 6 2" xfId="40"/>
    <cellStyle name="20% - 强调文字颜色 6 3" xfId="36"/>
    <cellStyle name="40% - 强调文字颜色 1 2" xfId="78"/>
    <cellStyle name="40% - 强调文字颜色 1 3" xfId="75"/>
    <cellStyle name="40% - 强调文字颜色 2 2" xfId="42"/>
    <cellStyle name="40% - 强调文字颜色 2 3" xfId="43"/>
    <cellStyle name="40% - 强调文字颜色 3 2" xfId="62"/>
    <cellStyle name="40% - 强调文字颜色 3 3" xfId="46"/>
    <cellStyle name="40% - 强调文字颜色 4 2" xfId="8"/>
    <cellStyle name="40% - 强调文字颜色 4 3" xfId="22"/>
    <cellStyle name="40% - 强调文字颜色 5 2" xfId="31"/>
    <cellStyle name="40% - 强调文字颜色 5 3" xfId="12"/>
    <cellStyle name="40% - 强调文字颜色 6 2" xfId="86"/>
    <cellStyle name="40% - 强调文字颜色 6 3" xfId="91"/>
    <cellStyle name="60% - 强调文字颜色 1 2" xfId="47"/>
    <cellStyle name="60% - 强调文字颜色 1 3" xfId="48"/>
    <cellStyle name="60% - 强调文字颜色 2 2" xfId="49"/>
    <cellStyle name="60% - 强调文字颜色 2 3" xfId="7"/>
    <cellStyle name="60% - 强调文字颜色 3 2" xfId="51"/>
    <cellStyle name="60% - 强调文字颜色 3 3" xfId="83"/>
    <cellStyle name="60% - 强调文字颜色 4 2" xfId="13"/>
    <cellStyle name="60% - 强调文字颜色 4 3" xfId="1"/>
    <cellStyle name="60% - 强调文字颜色 5 2" xfId="5"/>
    <cellStyle name="60% - 强调文字颜色 5 3" xfId="34"/>
    <cellStyle name="60% - 强调文字颜色 6 2" xfId="25"/>
    <cellStyle name="60% - 强调文字颜色 6 3" xfId="52"/>
    <cellStyle name="标题 1 2" xfId="10"/>
    <cellStyle name="标题 1 3" xfId="59"/>
    <cellStyle name="标题 2 2" xfId="24"/>
    <cellStyle name="标题 2 3" xfId="30"/>
    <cellStyle name="标题 3 2" xfId="37"/>
    <cellStyle name="标题 3 3" xfId="54"/>
    <cellStyle name="标题 4 2" xfId="55"/>
    <cellStyle name="标题 4 3" xfId="56"/>
    <cellStyle name="标题 5" xfId="90"/>
    <cellStyle name="标题 6" xfId="74"/>
    <cellStyle name="差 2" xfId="29"/>
    <cellStyle name="差 3" xfId="85"/>
    <cellStyle name="常规" xfId="0" builtinId="0"/>
    <cellStyle name="常规 2" xfId="92"/>
    <cellStyle name="常规 2 2" xfId="16"/>
    <cellStyle name="常规 3" xfId="80"/>
    <cellStyle name="常规_06计算机系软件各专业教学计划进程表" xfId="88"/>
    <cellStyle name="常规_08计算机系各专业教学计划进程表(计算机080604教务反馈)" xfId="57"/>
    <cellStyle name="常规_08计算机系各专业教学计划进程表(计算机080604教务反馈)_电子信息工程专业教学进度表" xfId="77"/>
    <cellStyle name="常规_08计算机系各专业教学计划进程表(计算机080604教务反馈)_副本计算机系2010级各专业教学进程表" xfId="17"/>
    <cellStyle name="常规_Sheet1" xfId="58"/>
    <cellStyle name="常规_Sheet1 2" xfId="82"/>
    <cellStyle name="好 2" xfId="61"/>
    <cellStyle name="好 3" xfId="64"/>
    <cellStyle name="汇总 2" xfId="94"/>
    <cellStyle name="汇总 3" xfId="67"/>
    <cellStyle name="货币" xfId="4" builtinId="4"/>
    <cellStyle name="货币 2" xfId="60"/>
    <cellStyle name="货币 3" xfId="65"/>
    <cellStyle name="计算 2" xfId="6"/>
    <cellStyle name="计算 3" xfId="15"/>
    <cellStyle name="检查单元格 2" xfId="68"/>
    <cellStyle name="检查单元格 3" xfId="69"/>
    <cellStyle name="解释性文本 2" xfId="20"/>
    <cellStyle name="解释性文本 3" xfId="33"/>
    <cellStyle name="警告文本 2" xfId="70"/>
    <cellStyle name="警告文本 3" xfId="71"/>
    <cellStyle name="链接单元格 2" xfId="72"/>
    <cellStyle name="链接单元格 3" xfId="11"/>
    <cellStyle name="强调文字颜色 1 2" xfId="79"/>
    <cellStyle name="强调文字颜色 1 3" xfId="76"/>
    <cellStyle name="强调文字颜色 2 2" xfId="41"/>
    <cellStyle name="强调文字颜色 2 3" xfId="44"/>
    <cellStyle name="强调文字颜色 3 2" xfId="63"/>
    <cellStyle name="强调文字颜色 3 3" xfId="45"/>
    <cellStyle name="强调文字颜色 4 2" xfId="27"/>
    <cellStyle name="强调文字颜色 4 3" xfId="23"/>
    <cellStyle name="强调文字颜色 5 2" xfId="32"/>
    <cellStyle name="强调文字颜色 5 3" xfId="21"/>
    <cellStyle name="强调文字颜色 6 2" xfId="87"/>
    <cellStyle name="强调文字颜色 6 3" xfId="93"/>
    <cellStyle name="适中 2" xfId="18"/>
    <cellStyle name="适中 3" xfId="53"/>
    <cellStyle name="输出 2" xfId="14"/>
    <cellStyle name="输出 3" xfId="3"/>
    <cellStyle name="输入 2" xfId="50"/>
    <cellStyle name="输入 3" xfId="84"/>
    <cellStyle name="注释 2" xfId="35"/>
    <cellStyle name="注释 3" xfId="73"/>
  </cellStyles>
  <dxfs count="0"/>
  <tableStyles count="0" defaultTableStyle="TableStyleMedium2" defaultPivotStyle="PivotStyleLight16"/>
  <colors>
    <mruColors>
      <color rgb="FF99CCFF"/>
      <color rgb="FFCCFFCC"/>
      <color rgb="FFFFFF99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"/>
  <sheetViews>
    <sheetView tabSelected="1" zoomScale="115" zoomScaleNormal="115" workbookViewId="0">
      <pane ySplit="4" topLeftCell="A5" activePane="bottomLeft" state="frozen"/>
      <selection pane="bottomLeft" activeCell="I26" sqref="I26"/>
    </sheetView>
  </sheetViews>
  <sheetFormatPr defaultColWidth="9" defaultRowHeight="14.25"/>
  <cols>
    <col min="1" max="1" width="3.75" style="8" customWidth="1"/>
    <col min="2" max="2" width="2.625" style="8" customWidth="1"/>
    <col min="3" max="3" width="3.625" style="8" customWidth="1"/>
    <col min="4" max="4" width="4" style="8" customWidth="1"/>
    <col min="5" max="5" width="7.125" style="9" customWidth="1"/>
    <col min="6" max="6" width="30.375" style="9" customWidth="1"/>
    <col min="7" max="7" width="9.75" style="9" customWidth="1"/>
    <col min="8" max="8" width="4.5" style="9" customWidth="1"/>
    <col min="9" max="9" width="4.5" style="8" customWidth="1"/>
    <col min="10" max="10" width="4.875" style="8" customWidth="1"/>
    <col min="11" max="11" width="4.125" style="8" customWidth="1"/>
    <col min="12" max="12" width="4.625" style="8" customWidth="1"/>
    <col min="13" max="14" width="5.25" style="8" customWidth="1"/>
    <col min="15" max="15" width="4.125" style="8" customWidth="1"/>
    <col min="16" max="16" width="5.25" style="8" customWidth="1"/>
    <col min="17" max="17" width="5.375" style="8" customWidth="1"/>
    <col min="18" max="19" width="4.125" style="8" customWidth="1"/>
    <col min="20" max="20" width="5" style="8" customWidth="1"/>
    <col min="21" max="21" width="4.5" style="8" customWidth="1"/>
    <col min="22" max="22" width="4.875" style="8" customWidth="1"/>
    <col min="23" max="23" width="5.625" style="8" customWidth="1"/>
    <col min="24" max="24" width="13.75" style="8" customWidth="1"/>
    <col min="25" max="257" width="9" style="8"/>
    <col min="258" max="259" width="2.625" style="8" customWidth="1"/>
    <col min="260" max="260" width="3.125" style="8" customWidth="1"/>
    <col min="261" max="261" width="6.125" style="8" customWidth="1"/>
    <col min="262" max="262" width="19.125" style="8" customWidth="1"/>
    <col min="263" max="263" width="4.625" style="8" customWidth="1"/>
    <col min="264" max="265" width="4.875" style="8" customWidth="1"/>
    <col min="266" max="266" width="4.125" style="8" customWidth="1"/>
    <col min="267" max="267" width="4" style="8" customWidth="1"/>
    <col min="268" max="268" width="4.375" style="8" customWidth="1"/>
    <col min="269" max="269" width="4.625" style="8" customWidth="1"/>
    <col min="270" max="276" width="3.625" style="8" customWidth="1"/>
    <col min="277" max="277" width="4.5" style="8" customWidth="1"/>
    <col min="278" max="278" width="4.125" style="8" customWidth="1"/>
    <col min="279" max="513" width="9" style="8"/>
    <col min="514" max="515" width="2.625" style="8" customWidth="1"/>
    <col min="516" max="516" width="3.125" style="8" customWidth="1"/>
    <col min="517" max="517" width="6.125" style="8" customWidth="1"/>
    <col min="518" max="518" width="19.125" style="8" customWidth="1"/>
    <col min="519" max="519" width="4.625" style="8" customWidth="1"/>
    <col min="520" max="521" width="4.875" style="8" customWidth="1"/>
    <col min="522" max="522" width="4.125" style="8" customWidth="1"/>
    <col min="523" max="523" width="4" style="8" customWidth="1"/>
    <col min="524" max="524" width="4.375" style="8" customWidth="1"/>
    <col min="525" max="525" width="4.625" style="8" customWidth="1"/>
    <col min="526" max="532" width="3.625" style="8" customWidth="1"/>
    <col min="533" max="533" width="4.5" style="8" customWidth="1"/>
    <col min="534" max="534" width="4.125" style="8" customWidth="1"/>
    <col min="535" max="769" width="9" style="8"/>
    <col min="770" max="771" width="2.625" style="8" customWidth="1"/>
    <col min="772" max="772" width="3.125" style="8" customWidth="1"/>
    <col min="773" max="773" width="6.125" style="8" customWidth="1"/>
    <col min="774" max="774" width="19.125" style="8" customWidth="1"/>
    <col min="775" max="775" width="4.625" style="8" customWidth="1"/>
    <col min="776" max="777" width="4.875" style="8" customWidth="1"/>
    <col min="778" max="778" width="4.125" style="8" customWidth="1"/>
    <col min="779" max="779" width="4" style="8" customWidth="1"/>
    <col min="780" max="780" width="4.375" style="8" customWidth="1"/>
    <col min="781" max="781" width="4.625" style="8" customWidth="1"/>
    <col min="782" max="788" width="3.625" style="8" customWidth="1"/>
    <col min="789" max="789" width="4.5" style="8" customWidth="1"/>
    <col min="790" max="790" width="4.125" style="8" customWidth="1"/>
    <col min="791" max="1025" width="9" style="8"/>
    <col min="1026" max="1027" width="2.625" style="8" customWidth="1"/>
    <col min="1028" max="1028" width="3.125" style="8" customWidth="1"/>
    <col min="1029" max="1029" width="6.125" style="8" customWidth="1"/>
    <col min="1030" max="1030" width="19.125" style="8" customWidth="1"/>
    <col min="1031" max="1031" width="4.625" style="8" customWidth="1"/>
    <col min="1032" max="1033" width="4.875" style="8" customWidth="1"/>
    <col min="1034" max="1034" width="4.125" style="8" customWidth="1"/>
    <col min="1035" max="1035" width="4" style="8" customWidth="1"/>
    <col min="1036" max="1036" width="4.375" style="8" customWidth="1"/>
    <col min="1037" max="1037" width="4.625" style="8" customWidth="1"/>
    <col min="1038" max="1044" width="3.625" style="8" customWidth="1"/>
    <col min="1045" max="1045" width="4.5" style="8" customWidth="1"/>
    <col min="1046" max="1046" width="4.125" style="8" customWidth="1"/>
    <col min="1047" max="1281" width="9" style="8"/>
    <col min="1282" max="1283" width="2.625" style="8" customWidth="1"/>
    <col min="1284" max="1284" width="3.125" style="8" customWidth="1"/>
    <col min="1285" max="1285" width="6.125" style="8" customWidth="1"/>
    <col min="1286" max="1286" width="19.125" style="8" customWidth="1"/>
    <col min="1287" max="1287" width="4.625" style="8" customWidth="1"/>
    <col min="1288" max="1289" width="4.875" style="8" customWidth="1"/>
    <col min="1290" max="1290" width="4.125" style="8" customWidth="1"/>
    <col min="1291" max="1291" width="4" style="8" customWidth="1"/>
    <col min="1292" max="1292" width="4.375" style="8" customWidth="1"/>
    <col min="1293" max="1293" width="4.625" style="8" customWidth="1"/>
    <col min="1294" max="1300" width="3.625" style="8" customWidth="1"/>
    <col min="1301" max="1301" width="4.5" style="8" customWidth="1"/>
    <col min="1302" max="1302" width="4.125" style="8" customWidth="1"/>
    <col min="1303" max="1537" width="9" style="8"/>
    <col min="1538" max="1539" width="2.625" style="8" customWidth="1"/>
    <col min="1540" max="1540" width="3.125" style="8" customWidth="1"/>
    <col min="1541" max="1541" width="6.125" style="8" customWidth="1"/>
    <col min="1542" max="1542" width="19.125" style="8" customWidth="1"/>
    <col min="1543" max="1543" width="4.625" style="8" customWidth="1"/>
    <col min="1544" max="1545" width="4.875" style="8" customWidth="1"/>
    <col min="1546" max="1546" width="4.125" style="8" customWidth="1"/>
    <col min="1547" max="1547" width="4" style="8" customWidth="1"/>
    <col min="1548" max="1548" width="4.375" style="8" customWidth="1"/>
    <col min="1549" max="1549" width="4.625" style="8" customWidth="1"/>
    <col min="1550" max="1556" width="3.625" style="8" customWidth="1"/>
    <col min="1557" max="1557" width="4.5" style="8" customWidth="1"/>
    <col min="1558" max="1558" width="4.125" style="8" customWidth="1"/>
    <col min="1559" max="1793" width="9" style="8"/>
    <col min="1794" max="1795" width="2.625" style="8" customWidth="1"/>
    <col min="1796" max="1796" width="3.125" style="8" customWidth="1"/>
    <col min="1797" max="1797" width="6.125" style="8" customWidth="1"/>
    <col min="1798" max="1798" width="19.125" style="8" customWidth="1"/>
    <col min="1799" max="1799" width="4.625" style="8" customWidth="1"/>
    <col min="1800" max="1801" width="4.875" style="8" customWidth="1"/>
    <col min="1802" max="1802" width="4.125" style="8" customWidth="1"/>
    <col min="1803" max="1803" width="4" style="8" customWidth="1"/>
    <col min="1804" max="1804" width="4.375" style="8" customWidth="1"/>
    <col min="1805" max="1805" width="4.625" style="8" customWidth="1"/>
    <col min="1806" max="1812" width="3.625" style="8" customWidth="1"/>
    <col min="1813" max="1813" width="4.5" style="8" customWidth="1"/>
    <col min="1814" max="1814" width="4.125" style="8" customWidth="1"/>
    <col min="1815" max="2049" width="9" style="8"/>
    <col min="2050" max="2051" width="2.625" style="8" customWidth="1"/>
    <col min="2052" max="2052" width="3.125" style="8" customWidth="1"/>
    <col min="2053" max="2053" width="6.125" style="8" customWidth="1"/>
    <col min="2054" max="2054" width="19.125" style="8" customWidth="1"/>
    <col min="2055" max="2055" width="4.625" style="8" customWidth="1"/>
    <col min="2056" max="2057" width="4.875" style="8" customWidth="1"/>
    <col min="2058" max="2058" width="4.125" style="8" customWidth="1"/>
    <col min="2059" max="2059" width="4" style="8" customWidth="1"/>
    <col min="2060" max="2060" width="4.375" style="8" customWidth="1"/>
    <col min="2061" max="2061" width="4.625" style="8" customWidth="1"/>
    <col min="2062" max="2068" width="3.625" style="8" customWidth="1"/>
    <col min="2069" max="2069" width="4.5" style="8" customWidth="1"/>
    <col min="2070" max="2070" width="4.125" style="8" customWidth="1"/>
    <col min="2071" max="2305" width="9" style="8"/>
    <col min="2306" max="2307" width="2.625" style="8" customWidth="1"/>
    <col min="2308" max="2308" width="3.125" style="8" customWidth="1"/>
    <col min="2309" max="2309" width="6.125" style="8" customWidth="1"/>
    <col min="2310" max="2310" width="19.125" style="8" customWidth="1"/>
    <col min="2311" max="2311" width="4.625" style="8" customWidth="1"/>
    <col min="2312" max="2313" width="4.875" style="8" customWidth="1"/>
    <col min="2314" max="2314" width="4.125" style="8" customWidth="1"/>
    <col min="2315" max="2315" width="4" style="8" customWidth="1"/>
    <col min="2316" max="2316" width="4.375" style="8" customWidth="1"/>
    <col min="2317" max="2317" width="4.625" style="8" customWidth="1"/>
    <col min="2318" max="2324" width="3.625" style="8" customWidth="1"/>
    <col min="2325" max="2325" width="4.5" style="8" customWidth="1"/>
    <col min="2326" max="2326" width="4.125" style="8" customWidth="1"/>
    <col min="2327" max="2561" width="9" style="8"/>
    <col min="2562" max="2563" width="2.625" style="8" customWidth="1"/>
    <col min="2564" max="2564" width="3.125" style="8" customWidth="1"/>
    <col min="2565" max="2565" width="6.125" style="8" customWidth="1"/>
    <col min="2566" max="2566" width="19.125" style="8" customWidth="1"/>
    <col min="2567" max="2567" width="4.625" style="8" customWidth="1"/>
    <col min="2568" max="2569" width="4.875" style="8" customWidth="1"/>
    <col min="2570" max="2570" width="4.125" style="8" customWidth="1"/>
    <col min="2571" max="2571" width="4" style="8" customWidth="1"/>
    <col min="2572" max="2572" width="4.375" style="8" customWidth="1"/>
    <col min="2573" max="2573" width="4.625" style="8" customWidth="1"/>
    <col min="2574" max="2580" width="3.625" style="8" customWidth="1"/>
    <col min="2581" max="2581" width="4.5" style="8" customWidth="1"/>
    <col min="2582" max="2582" width="4.125" style="8" customWidth="1"/>
    <col min="2583" max="2817" width="9" style="8"/>
    <col min="2818" max="2819" width="2.625" style="8" customWidth="1"/>
    <col min="2820" max="2820" width="3.125" style="8" customWidth="1"/>
    <col min="2821" max="2821" width="6.125" style="8" customWidth="1"/>
    <col min="2822" max="2822" width="19.125" style="8" customWidth="1"/>
    <col min="2823" max="2823" width="4.625" style="8" customWidth="1"/>
    <col min="2824" max="2825" width="4.875" style="8" customWidth="1"/>
    <col min="2826" max="2826" width="4.125" style="8" customWidth="1"/>
    <col min="2827" max="2827" width="4" style="8" customWidth="1"/>
    <col min="2828" max="2828" width="4.375" style="8" customWidth="1"/>
    <col min="2829" max="2829" width="4.625" style="8" customWidth="1"/>
    <col min="2830" max="2836" width="3.625" style="8" customWidth="1"/>
    <col min="2837" max="2837" width="4.5" style="8" customWidth="1"/>
    <col min="2838" max="2838" width="4.125" style="8" customWidth="1"/>
    <col min="2839" max="3073" width="9" style="8"/>
    <col min="3074" max="3075" width="2.625" style="8" customWidth="1"/>
    <col min="3076" max="3076" width="3.125" style="8" customWidth="1"/>
    <col min="3077" max="3077" width="6.125" style="8" customWidth="1"/>
    <col min="3078" max="3078" width="19.125" style="8" customWidth="1"/>
    <col min="3079" max="3079" width="4.625" style="8" customWidth="1"/>
    <col min="3080" max="3081" width="4.875" style="8" customWidth="1"/>
    <col min="3082" max="3082" width="4.125" style="8" customWidth="1"/>
    <col min="3083" max="3083" width="4" style="8" customWidth="1"/>
    <col min="3084" max="3084" width="4.375" style="8" customWidth="1"/>
    <col min="3085" max="3085" width="4.625" style="8" customWidth="1"/>
    <col min="3086" max="3092" width="3.625" style="8" customWidth="1"/>
    <col min="3093" max="3093" width="4.5" style="8" customWidth="1"/>
    <col min="3094" max="3094" width="4.125" style="8" customWidth="1"/>
    <col min="3095" max="3329" width="9" style="8"/>
    <col min="3330" max="3331" width="2.625" style="8" customWidth="1"/>
    <col min="3332" max="3332" width="3.125" style="8" customWidth="1"/>
    <col min="3333" max="3333" width="6.125" style="8" customWidth="1"/>
    <col min="3334" max="3334" width="19.125" style="8" customWidth="1"/>
    <col min="3335" max="3335" width="4.625" style="8" customWidth="1"/>
    <col min="3336" max="3337" width="4.875" style="8" customWidth="1"/>
    <col min="3338" max="3338" width="4.125" style="8" customWidth="1"/>
    <col min="3339" max="3339" width="4" style="8" customWidth="1"/>
    <col min="3340" max="3340" width="4.375" style="8" customWidth="1"/>
    <col min="3341" max="3341" width="4.625" style="8" customWidth="1"/>
    <col min="3342" max="3348" width="3.625" style="8" customWidth="1"/>
    <col min="3349" max="3349" width="4.5" style="8" customWidth="1"/>
    <col min="3350" max="3350" width="4.125" style="8" customWidth="1"/>
    <col min="3351" max="3585" width="9" style="8"/>
    <col min="3586" max="3587" width="2.625" style="8" customWidth="1"/>
    <col min="3588" max="3588" width="3.125" style="8" customWidth="1"/>
    <col min="3589" max="3589" width="6.125" style="8" customWidth="1"/>
    <col min="3590" max="3590" width="19.125" style="8" customWidth="1"/>
    <col min="3591" max="3591" width="4.625" style="8" customWidth="1"/>
    <col min="3592" max="3593" width="4.875" style="8" customWidth="1"/>
    <col min="3594" max="3594" width="4.125" style="8" customWidth="1"/>
    <col min="3595" max="3595" width="4" style="8" customWidth="1"/>
    <col min="3596" max="3596" width="4.375" style="8" customWidth="1"/>
    <col min="3597" max="3597" width="4.625" style="8" customWidth="1"/>
    <col min="3598" max="3604" width="3.625" style="8" customWidth="1"/>
    <col min="3605" max="3605" width="4.5" style="8" customWidth="1"/>
    <col min="3606" max="3606" width="4.125" style="8" customWidth="1"/>
    <col min="3607" max="3841" width="9" style="8"/>
    <col min="3842" max="3843" width="2.625" style="8" customWidth="1"/>
    <col min="3844" max="3844" width="3.125" style="8" customWidth="1"/>
    <col min="3845" max="3845" width="6.125" style="8" customWidth="1"/>
    <col min="3846" max="3846" width="19.125" style="8" customWidth="1"/>
    <col min="3847" max="3847" width="4.625" style="8" customWidth="1"/>
    <col min="3848" max="3849" width="4.875" style="8" customWidth="1"/>
    <col min="3850" max="3850" width="4.125" style="8" customWidth="1"/>
    <col min="3851" max="3851" width="4" style="8" customWidth="1"/>
    <col min="3852" max="3852" width="4.375" style="8" customWidth="1"/>
    <col min="3853" max="3853" width="4.625" style="8" customWidth="1"/>
    <col min="3854" max="3860" width="3.625" style="8" customWidth="1"/>
    <col min="3861" max="3861" width="4.5" style="8" customWidth="1"/>
    <col min="3862" max="3862" width="4.125" style="8" customWidth="1"/>
    <col min="3863" max="4097" width="9" style="8"/>
    <col min="4098" max="4099" width="2.625" style="8" customWidth="1"/>
    <col min="4100" max="4100" width="3.125" style="8" customWidth="1"/>
    <col min="4101" max="4101" width="6.125" style="8" customWidth="1"/>
    <col min="4102" max="4102" width="19.125" style="8" customWidth="1"/>
    <col min="4103" max="4103" width="4.625" style="8" customWidth="1"/>
    <col min="4104" max="4105" width="4.875" style="8" customWidth="1"/>
    <col min="4106" max="4106" width="4.125" style="8" customWidth="1"/>
    <col min="4107" max="4107" width="4" style="8" customWidth="1"/>
    <col min="4108" max="4108" width="4.375" style="8" customWidth="1"/>
    <col min="4109" max="4109" width="4.625" style="8" customWidth="1"/>
    <col min="4110" max="4116" width="3.625" style="8" customWidth="1"/>
    <col min="4117" max="4117" width="4.5" style="8" customWidth="1"/>
    <col min="4118" max="4118" width="4.125" style="8" customWidth="1"/>
    <col min="4119" max="4353" width="9" style="8"/>
    <col min="4354" max="4355" width="2.625" style="8" customWidth="1"/>
    <col min="4356" max="4356" width="3.125" style="8" customWidth="1"/>
    <col min="4357" max="4357" width="6.125" style="8" customWidth="1"/>
    <col min="4358" max="4358" width="19.125" style="8" customWidth="1"/>
    <col min="4359" max="4359" width="4.625" style="8" customWidth="1"/>
    <col min="4360" max="4361" width="4.875" style="8" customWidth="1"/>
    <col min="4362" max="4362" width="4.125" style="8" customWidth="1"/>
    <col min="4363" max="4363" width="4" style="8" customWidth="1"/>
    <col min="4364" max="4364" width="4.375" style="8" customWidth="1"/>
    <col min="4365" max="4365" width="4.625" style="8" customWidth="1"/>
    <col min="4366" max="4372" width="3.625" style="8" customWidth="1"/>
    <col min="4373" max="4373" width="4.5" style="8" customWidth="1"/>
    <col min="4374" max="4374" width="4.125" style="8" customWidth="1"/>
    <col min="4375" max="4609" width="9" style="8"/>
    <col min="4610" max="4611" width="2.625" style="8" customWidth="1"/>
    <col min="4612" max="4612" width="3.125" style="8" customWidth="1"/>
    <col min="4613" max="4613" width="6.125" style="8" customWidth="1"/>
    <col min="4614" max="4614" width="19.125" style="8" customWidth="1"/>
    <col min="4615" max="4615" width="4.625" style="8" customWidth="1"/>
    <col min="4616" max="4617" width="4.875" style="8" customWidth="1"/>
    <col min="4618" max="4618" width="4.125" style="8" customWidth="1"/>
    <col min="4619" max="4619" width="4" style="8" customWidth="1"/>
    <col min="4620" max="4620" width="4.375" style="8" customWidth="1"/>
    <col min="4621" max="4621" width="4.625" style="8" customWidth="1"/>
    <col min="4622" max="4628" width="3.625" style="8" customWidth="1"/>
    <col min="4629" max="4629" width="4.5" style="8" customWidth="1"/>
    <col min="4630" max="4630" width="4.125" style="8" customWidth="1"/>
    <col min="4631" max="4865" width="9" style="8"/>
    <col min="4866" max="4867" width="2.625" style="8" customWidth="1"/>
    <col min="4868" max="4868" width="3.125" style="8" customWidth="1"/>
    <col min="4869" max="4869" width="6.125" style="8" customWidth="1"/>
    <col min="4870" max="4870" width="19.125" style="8" customWidth="1"/>
    <col min="4871" max="4871" width="4.625" style="8" customWidth="1"/>
    <col min="4872" max="4873" width="4.875" style="8" customWidth="1"/>
    <col min="4874" max="4874" width="4.125" style="8" customWidth="1"/>
    <col min="4875" max="4875" width="4" style="8" customWidth="1"/>
    <col min="4876" max="4876" width="4.375" style="8" customWidth="1"/>
    <col min="4877" max="4877" width="4.625" style="8" customWidth="1"/>
    <col min="4878" max="4884" width="3.625" style="8" customWidth="1"/>
    <col min="4885" max="4885" width="4.5" style="8" customWidth="1"/>
    <col min="4886" max="4886" width="4.125" style="8" customWidth="1"/>
    <col min="4887" max="5121" width="9" style="8"/>
    <col min="5122" max="5123" width="2.625" style="8" customWidth="1"/>
    <col min="5124" max="5124" width="3.125" style="8" customWidth="1"/>
    <col min="5125" max="5125" width="6.125" style="8" customWidth="1"/>
    <col min="5126" max="5126" width="19.125" style="8" customWidth="1"/>
    <col min="5127" max="5127" width="4.625" style="8" customWidth="1"/>
    <col min="5128" max="5129" width="4.875" style="8" customWidth="1"/>
    <col min="5130" max="5130" width="4.125" style="8" customWidth="1"/>
    <col min="5131" max="5131" width="4" style="8" customWidth="1"/>
    <col min="5132" max="5132" width="4.375" style="8" customWidth="1"/>
    <col min="5133" max="5133" width="4.625" style="8" customWidth="1"/>
    <col min="5134" max="5140" width="3.625" style="8" customWidth="1"/>
    <col min="5141" max="5141" width="4.5" style="8" customWidth="1"/>
    <col min="5142" max="5142" width="4.125" style="8" customWidth="1"/>
    <col min="5143" max="5377" width="9" style="8"/>
    <col min="5378" max="5379" width="2.625" style="8" customWidth="1"/>
    <col min="5380" max="5380" width="3.125" style="8" customWidth="1"/>
    <col min="5381" max="5381" width="6.125" style="8" customWidth="1"/>
    <col min="5382" max="5382" width="19.125" style="8" customWidth="1"/>
    <col min="5383" max="5383" width="4.625" style="8" customWidth="1"/>
    <col min="5384" max="5385" width="4.875" style="8" customWidth="1"/>
    <col min="5386" max="5386" width="4.125" style="8" customWidth="1"/>
    <col min="5387" max="5387" width="4" style="8" customWidth="1"/>
    <col min="5388" max="5388" width="4.375" style="8" customWidth="1"/>
    <col min="5389" max="5389" width="4.625" style="8" customWidth="1"/>
    <col min="5390" max="5396" width="3.625" style="8" customWidth="1"/>
    <col min="5397" max="5397" width="4.5" style="8" customWidth="1"/>
    <col min="5398" max="5398" width="4.125" style="8" customWidth="1"/>
    <col min="5399" max="5633" width="9" style="8"/>
    <col min="5634" max="5635" width="2.625" style="8" customWidth="1"/>
    <col min="5636" max="5636" width="3.125" style="8" customWidth="1"/>
    <col min="5637" max="5637" width="6.125" style="8" customWidth="1"/>
    <col min="5638" max="5638" width="19.125" style="8" customWidth="1"/>
    <col min="5639" max="5639" width="4.625" style="8" customWidth="1"/>
    <col min="5640" max="5641" width="4.875" style="8" customWidth="1"/>
    <col min="5642" max="5642" width="4.125" style="8" customWidth="1"/>
    <col min="5643" max="5643" width="4" style="8" customWidth="1"/>
    <col min="5644" max="5644" width="4.375" style="8" customWidth="1"/>
    <col min="5645" max="5645" width="4.625" style="8" customWidth="1"/>
    <col min="5646" max="5652" width="3.625" style="8" customWidth="1"/>
    <col min="5653" max="5653" width="4.5" style="8" customWidth="1"/>
    <col min="5654" max="5654" width="4.125" style="8" customWidth="1"/>
    <col min="5655" max="5889" width="9" style="8"/>
    <col min="5890" max="5891" width="2.625" style="8" customWidth="1"/>
    <col min="5892" max="5892" width="3.125" style="8" customWidth="1"/>
    <col min="5893" max="5893" width="6.125" style="8" customWidth="1"/>
    <col min="5894" max="5894" width="19.125" style="8" customWidth="1"/>
    <col min="5895" max="5895" width="4.625" style="8" customWidth="1"/>
    <col min="5896" max="5897" width="4.875" style="8" customWidth="1"/>
    <col min="5898" max="5898" width="4.125" style="8" customWidth="1"/>
    <col min="5899" max="5899" width="4" style="8" customWidth="1"/>
    <col min="5900" max="5900" width="4.375" style="8" customWidth="1"/>
    <col min="5901" max="5901" width="4.625" style="8" customWidth="1"/>
    <col min="5902" max="5908" width="3.625" style="8" customWidth="1"/>
    <col min="5909" max="5909" width="4.5" style="8" customWidth="1"/>
    <col min="5910" max="5910" width="4.125" style="8" customWidth="1"/>
    <col min="5911" max="6145" width="9" style="8"/>
    <col min="6146" max="6147" width="2.625" style="8" customWidth="1"/>
    <col min="6148" max="6148" width="3.125" style="8" customWidth="1"/>
    <col min="6149" max="6149" width="6.125" style="8" customWidth="1"/>
    <col min="6150" max="6150" width="19.125" style="8" customWidth="1"/>
    <col min="6151" max="6151" width="4.625" style="8" customWidth="1"/>
    <col min="6152" max="6153" width="4.875" style="8" customWidth="1"/>
    <col min="6154" max="6154" width="4.125" style="8" customWidth="1"/>
    <col min="6155" max="6155" width="4" style="8" customWidth="1"/>
    <col min="6156" max="6156" width="4.375" style="8" customWidth="1"/>
    <col min="6157" max="6157" width="4.625" style="8" customWidth="1"/>
    <col min="6158" max="6164" width="3.625" style="8" customWidth="1"/>
    <col min="6165" max="6165" width="4.5" style="8" customWidth="1"/>
    <col min="6166" max="6166" width="4.125" style="8" customWidth="1"/>
    <col min="6167" max="6401" width="9" style="8"/>
    <col min="6402" max="6403" width="2.625" style="8" customWidth="1"/>
    <col min="6404" max="6404" width="3.125" style="8" customWidth="1"/>
    <col min="6405" max="6405" width="6.125" style="8" customWidth="1"/>
    <col min="6406" max="6406" width="19.125" style="8" customWidth="1"/>
    <col min="6407" max="6407" width="4.625" style="8" customWidth="1"/>
    <col min="6408" max="6409" width="4.875" style="8" customWidth="1"/>
    <col min="6410" max="6410" width="4.125" style="8" customWidth="1"/>
    <col min="6411" max="6411" width="4" style="8" customWidth="1"/>
    <col min="6412" max="6412" width="4.375" style="8" customWidth="1"/>
    <col min="6413" max="6413" width="4.625" style="8" customWidth="1"/>
    <col min="6414" max="6420" width="3.625" style="8" customWidth="1"/>
    <col min="6421" max="6421" width="4.5" style="8" customWidth="1"/>
    <col min="6422" max="6422" width="4.125" style="8" customWidth="1"/>
    <col min="6423" max="6657" width="9" style="8"/>
    <col min="6658" max="6659" width="2.625" style="8" customWidth="1"/>
    <col min="6660" max="6660" width="3.125" style="8" customWidth="1"/>
    <col min="6661" max="6661" width="6.125" style="8" customWidth="1"/>
    <col min="6662" max="6662" width="19.125" style="8" customWidth="1"/>
    <col min="6663" max="6663" width="4.625" style="8" customWidth="1"/>
    <col min="6664" max="6665" width="4.875" style="8" customWidth="1"/>
    <col min="6666" max="6666" width="4.125" style="8" customWidth="1"/>
    <col min="6667" max="6667" width="4" style="8" customWidth="1"/>
    <col min="6668" max="6668" width="4.375" style="8" customWidth="1"/>
    <col min="6669" max="6669" width="4.625" style="8" customWidth="1"/>
    <col min="6670" max="6676" width="3.625" style="8" customWidth="1"/>
    <col min="6677" max="6677" width="4.5" style="8" customWidth="1"/>
    <col min="6678" max="6678" width="4.125" style="8" customWidth="1"/>
    <col min="6679" max="6913" width="9" style="8"/>
    <col min="6914" max="6915" width="2.625" style="8" customWidth="1"/>
    <col min="6916" max="6916" width="3.125" style="8" customWidth="1"/>
    <col min="6917" max="6917" width="6.125" style="8" customWidth="1"/>
    <col min="6918" max="6918" width="19.125" style="8" customWidth="1"/>
    <col min="6919" max="6919" width="4.625" style="8" customWidth="1"/>
    <col min="6920" max="6921" width="4.875" style="8" customWidth="1"/>
    <col min="6922" max="6922" width="4.125" style="8" customWidth="1"/>
    <col min="6923" max="6923" width="4" style="8" customWidth="1"/>
    <col min="6924" max="6924" width="4.375" style="8" customWidth="1"/>
    <col min="6925" max="6925" width="4.625" style="8" customWidth="1"/>
    <col min="6926" max="6932" width="3.625" style="8" customWidth="1"/>
    <col min="6933" max="6933" width="4.5" style="8" customWidth="1"/>
    <col min="6934" max="6934" width="4.125" style="8" customWidth="1"/>
    <col min="6935" max="7169" width="9" style="8"/>
    <col min="7170" max="7171" width="2.625" style="8" customWidth="1"/>
    <col min="7172" max="7172" width="3.125" style="8" customWidth="1"/>
    <col min="7173" max="7173" width="6.125" style="8" customWidth="1"/>
    <col min="7174" max="7174" width="19.125" style="8" customWidth="1"/>
    <col min="7175" max="7175" width="4.625" style="8" customWidth="1"/>
    <col min="7176" max="7177" width="4.875" style="8" customWidth="1"/>
    <col min="7178" max="7178" width="4.125" style="8" customWidth="1"/>
    <col min="7179" max="7179" width="4" style="8" customWidth="1"/>
    <col min="7180" max="7180" width="4.375" style="8" customWidth="1"/>
    <col min="7181" max="7181" width="4.625" style="8" customWidth="1"/>
    <col min="7182" max="7188" width="3.625" style="8" customWidth="1"/>
    <col min="7189" max="7189" width="4.5" style="8" customWidth="1"/>
    <col min="7190" max="7190" width="4.125" style="8" customWidth="1"/>
    <col min="7191" max="7425" width="9" style="8"/>
    <col min="7426" max="7427" width="2.625" style="8" customWidth="1"/>
    <col min="7428" max="7428" width="3.125" style="8" customWidth="1"/>
    <col min="7429" max="7429" width="6.125" style="8" customWidth="1"/>
    <col min="7430" max="7430" width="19.125" style="8" customWidth="1"/>
    <col min="7431" max="7431" width="4.625" style="8" customWidth="1"/>
    <col min="7432" max="7433" width="4.875" style="8" customWidth="1"/>
    <col min="7434" max="7434" width="4.125" style="8" customWidth="1"/>
    <col min="7435" max="7435" width="4" style="8" customWidth="1"/>
    <col min="7436" max="7436" width="4.375" style="8" customWidth="1"/>
    <col min="7437" max="7437" width="4.625" style="8" customWidth="1"/>
    <col min="7438" max="7444" width="3.625" style="8" customWidth="1"/>
    <col min="7445" max="7445" width="4.5" style="8" customWidth="1"/>
    <col min="7446" max="7446" width="4.125" style="8" customWidth="1"/>
    <col min="7447" max="7681" width="9" style="8"/>
    <col min="7682" max="7683" width="2.625" style="8" customWidth="1"/>
    <col min="7684" max="7684" width="3.125" style="8" customWidth="1"/>
    <col min="7685" max="7685" width="6.125" style="8" customWidth="1"/>
    <col min="7686" max="7686" width="19.125" style="8" customWidth="1"/>
    <col min="7687" max="7687" width="4.625" style="8" customWidth="1"/>
    <col min="7688" max="7689" width="4.875" style="8" customWidth="1"/>
    <col min="7690" max="7690" width="4.125" style="8" customWidth="1"/>
    <col min="7691" max="7691" width="4" style="8" customWidth="1"/>
    <col min="7692" max="7692" width="4.375" style="8" customWidth="1"/>
    <col min="7693" max="7693" width="4.625" style="8" customWidth="1"/>
    <col min="7694" max="7700" width="3.625" style="8" customWidth="1"/>
    <col min="7701" max="7701" width="4.5" style="8" customWidth="1"/>
    <col min="7702" max="7702" width="4.125" style="8" customWidth="1"/>
    <col min="7703" max="7937" width="9" style="8"/>
    <col min="7938" max="7939" width="2.625" style="8" customWidth="1"/>
    <col min="7940" max="7940" width="3.125" style="8" customWidth="1"/>
    <col min="7941" max="7941" width="6.125" style="8" customWidth="1"/>
    <col min="7942" max="7942" width="19.125" style="8" customWidth="1"/>
    <col min="7943" max="7943" width="4.625" style="8" customWidth="1"/>
    <col min="7944" max="7945" width="4.875" style="8" customWidth="1"/>
    <col min="7946" max="7946" width="4.125" style="8" customWidth="1"/>
    <col min="7947" max="7947" width="4" style="8" customWidth="1"/>
    <col min="7948" max="7948" width="4.375" style="8" customWidth="1"/>
    <col min="7949" max="7949" width="4.625" style="8" customWidth="1"/>
    <col min="7950" max="7956" width="3.625" style="8" customWidth="1"/>
    <col min="7957" max="7957" width="4.5" style="8" customWidth="1"/>
    <col min="7958" max="7958" width="4.125" style="8" customWidth="1"/>
    <col min="7959" max="8193" width="9" style="8"/>
    <col min="8194" max="8195" width="2.625" style="8" customWidth="1"/>
    <col min="8196" max="8196" width="3.125" style="8" customWidth="1"/>
    <col min="8197" max="8197" width="6.125" style="8" customWidth="1"/>
    <col min="8198" max="8198" width="19.125" style="8" customWidth="1"/>
    <col min="8199" max="8199" width="4.625" style="8" customWidth="1"/>
    <col min="8200" max="8201" width="4.875" style="8" customWidth="1"/>
    <col min="8202" max="8202" width="4.125" style="8" customWidth="1"/>
    <col min="8203" max="8203" width="4" style="8" customWidth="1"/>
    <col min="8204" max="8204" width="4.375" style="8" customWidth="1"/>
    <col min="8205" max="8205" width="4.625" style="8" customWidth="1"/>
    <col min="8206" max="8212" width="3.625" style="8" customWidth="1"/>
    <col min="8213" max="8213" width="4.5" style="8" customWidth="1"/>
    <col min="8214" max="8214" width="4.125" style="8" customWidth="1"/>
    <col min="8215" max="8449" width="9" style="8"/>
    <col min="8450" max="8451" width="2.625" style="8" customWidth="1"/>
    <col min="8452" max="8452" width="3.125" style="8" customWidth="1"/>
    <col min="8453" max="8453" width="6.125" style="8" customWidth="1"/>
    <col min="8454" max="8454" width="19.125" style="8" customWidth="1"/>
    <col min="8455" max="8455" width="4.625" style="8" customWidth="1"/>
    <col min="8456" max="8457" width="4.875" style="8" customWidth="1"/>
    <col min="8458" max="8458" width="4.125" style="8" customWidth="1"/>
    <col min="8459" max="8459" width="4" style="8" customWidth="1"/>
    <col min="8460" max="8460" width="4.375" style="8" customWidth="1"/>
    <col min="8461" max="8461" width="4.625" style="8" customWidth="1"/>
    <col min="8462" max="8468" width="3.625" style="8" customWidth="1"/>
    <col min="8469" max="8469" width="4.5" style="8" customWidth="1"/>
    <col min="8470" max="8470" width="4.125" style="8" customWidth="1"/>
    <col min="8471" max="8705" width="9" style="8"/>
    <col min="8706" max="8707" width="2.625" style="8" customWidth="1"/>
    <col min="8708" max="8708" width="3.125" style="8" customWidth="1"/>
    <col min="8709" max="8709" width="6.125" style="8" customWidth="1"/>
    <col min="8710" max="8710" width="19.125" style="8" customWidth="1"/>
    <col min="8711" max="8711" width="4.625" style="8" customWidth="1"/>
    <col min="8712" max="8713" width="4.875" style="8" customWidth="1"/>
    <col min="8714" max="8714" width="4.125" style="8" customWidth="1"/>
    <col min="8715" max="8715" width="4" style="8" customWidth="1"/>
    <col min="8716" max="8716" width="4.375" style="8" customWidth="1"/>
    <col min="8717" max="8717" width="4.625" style="8" customWidth="1"/>
    <col min="8718" max="8724" width="3.625" style="8" customWidth="1"/>
    <col min="8725" max="8725" width="4.5" style="8" customWidth="1"/>
    <col min="8726" max="8726" width="4.125" style="8" customWidth="1"/>
    <col min="8727" max="8961" width="9" style="8"/>
    <col min="8962" max="8963" width="2.625" style="8" customWidth="1"/>
    <col min="8964" max="8964" width="3.125" style="8" customWidth="1"/>
    <col min="8965" max="8965" width="6.125" style="8" customWidth="1"/>
    <col min="8966" max="8966" width="19.125" style="8" customWidth="1"/>
    <col min="8967" max="8967" width="4.625" style="8" customWidth="1"/>
    <col min="8968" max="8969" width="4.875" style="8" customWidth="1"/>
    <col min="8970" max="8970" width="4.125" style="8" customWidth="1"/>
    <col min="8971" max="8971" width="4" style="8" customWidth="1"/>
    <col min="8972" max="8972" width="4.375" style="8" customWidth="1"/>
    <col min="8973" max="8973" width="4.625" style="8" customWidth="1"/>
    <col min="8974" max="8980" width="3.625" style="8" customWidth="1"/>
    <col min="8981" max="8981" width="4.5" style="8" customWidth="1"/>
    <col min="8982" max="8982" width="4.125" style="8" customWidth="1"/>
    <col min="8983" max="9217" width="9" style="8"/>
    <col min="9218" max="9219" width="2.625" style="8" customWidth="1"/>
    <col min="9220" max="9220" width="3.125" style="8" customWidth="1"/>
    <col min="9221" max="9221" width="6.125" style="8" customWidth="1"/>
    <col min="9222" max="9222" width="19.125" style="8" customWidth="1"/>
    <col min="9223" max="9223" width="4.625" style="8" customWidth="1"/>
    <col min="9224" max="9225" width="4.875" style="8" customWidth="1"/>
    <col min="9226" max="9226" width="4.125" style="8" customWidth="1"/>
    <col min="9227" max="9227" width="4" style="8" customWidth="1"/>
    <col min="9228" max="9228" width="4.375" style="8" customWidth="1"/>
    <col min="9229" max="9229" width="4.625" style="8" customWidth="1"/>
    <col min="9230" max="9236" width="3.625" style="8" customWidth="1"/>
    <col min="9237" max="9237" width="4.5" style="8" customWidth="1"/>
    <col min="9238" max="9238" width="4.125" style="8" customWidth="1"/>
    <col min="9239" max="9473" width="9" style="8"/>
    <col min="9474" max="9475" width="2.625" style="8" customWidth="1"/>
    <col min="9476" max="9476" width="3.125" style="8" customWidth="1"/>
    <col min="9477" max="9477" width="6.125" style="8" customWidth="1"/>
    <col min="9478" max="9478" width="19.125" style="8" customWidth="1"/>
    <col min="9479" max="9479" width="4.625" style="8" customWidth="1"/>
    <col min="9480" max="9481" width="4.875" style="8" customWidth="1"/>
    <col min="9482" max="9482" width="4.125" style="8" customWidth="1"/>
    <col min="9483" max="9483" width="4" style="8" customWidth="1"/>
    <col min="9484" max="9484" width="4.375" style="8" customWidth="1"/>
    <col min="9485" max="9485" width="4.625" style="8" customWidth="1"/>
    <col min="9486" max="9492" width="3.625" style="8" customWidth="1"/>
    <col min="9493" max="9493" width="4.5" style="8" customWidth="1"/>
    <col min="9494" max="9494" width="4.125" style="8" customWidth="1"/>
    <col min="9495" max="9729" width="9" style="8"/>
    <col min="9730" max="9731" width="2.625" style="8" customWidth="1"/>
    <col min="9732" max="9732" width="3.125" style="8" customWidth="1"/>
    <col min="9733" max="9733" width="6.125" style="8" customWidth="1"/>
    <col min="9734" max="9734" width="19.125" style="8" customWidth="1"/>
    <col min="9735" max="9735" width="4.625" style="8" customWidth="1"/>
    <col min="9736" max="9737" width="4.875" style="8" customWidth="1"/>
    <col min="9738" max="9738" width="4.125" style="8" customWidth="1"/>
    <col min="9739" max="9739" width="4" style="8" customWidth="1"/>
    <col min="9740" max="9740" width="4.375" style="8" customWidth="1"/>
    <col min="9741" max="9741" width="4.625" style="8" customWidth="1"/>
    <col min="9742" max="9748" width="3.625" style="8" customWidth="1"/>
    <col min="9749" max="9749" width="4.5" style="8" customWidth="1"/>
    <col min="9750" max="9750" width="4.125" style="8" customWidth="1"/>
    <col min="9751" max="9985" width="9" style="8"/>
    <col min="9986" max="9987" width="2.625" style="8" customWidth="1"/>
    <col min="9988" max="9988" width="3.125" style="8" customWidth="1"/>
    <col min="9989" max="9989" width="6.125" style="8" customWidth="1"/>
    <col min="9990" max="9990" width="19.125" style="8" customWidth="1"/>
    <col min="9991" max="9991" width="4.625" style="8" customWidth="1"/>
    <col min="9992" max="9993" width="4.875" style="8" customWidth="1"/>
    <col min="9994" max="9994" width="4.125" style="8" customWidth="1"/>
    <col min="9995" max="9995" width="4" style="8" customWidth="1"/>
    <col min="9996" max="9996" width="4.375" style="8" customWidth="1"/>
    <col min="9997" max="9997" width="4.625" style="8" customWidth="1"/>
    <col min="9998" max="10004" width="3.625" style="8" customWidth="1"/>
    <col min="10005" max="10005" width="4.5" style="8" customWidth="1"/>
    <col min="10006" max="10006" width="4.125" style="8" customWidth="1"/>
    <col min="10007" max="10241" width="9" style="8"/>
    <col min="10242" max="10243" width="2.625" style="8" customWidth="1"/>
    <col min="10244" max="10244" width="3.125" style="8" customWidth="1"/>
    <col min="10245" max="10245" width="6.125" style="8" customWidth="1"/>
    <col min="10246" max="10246" width="19.125" style="8" customWidth="1"/>
    <col min="10247" max="10247" width="4.625" style="8" customWidth="1"/>
    <col min="10248" max="10249" width="4.875" style="8" customWidth="1"/>
    <col min="10250" max="10250" width="4.125" style="8" customWidth="1"/>
    <col min="10251" max="10251" width="4" style="8" customWidth="1"/>
    <col min="10252" max="10252" width="4.375" style="8" customWidth="1"/>
    <col min="10253" max="10253" width="4.625" style="8" customWidth="1"/>
    <col min="10254" max="10260" width="3.625" style="8" customWidth="1"/>
    <col min="10261" max="10261" width="4.5" style="8" customWidth="1"/>
    <col min="10262" max="10262" width="4.125" style="8" customWidth="1"/>
    <col min="10263" max="10497" width="9" style="8"/>
    <col min="10498" max="10499" width="2.625" style="8" customWidth="1"/>
    <col min="10500" max="10500" width="3.125" style="8" customWidth="1"/>
    <col min="10501" max="10501" width="6.125" style="8" customWidth="1"/>
    <col min="10502" max="10502" width="19.125" style="8" customWidth="1"/>
    <col min="10503" max="10503" width="4.625" style="8" customWidth="1"/>
    <col min="10504" max="10505" width="4.875" style="8" customWidth="1"/>
    <col min="10506" max="10506" width="4.125" style="8" customWidth="1"/>
    <col min="10507" max="10507" width="4" style="8" customWidth="1"/>
    <col min="10508" max="10508" width="4.375" style="8" customWidth="1"/>
    <col min="10509" max="10509" width="4.625" style="8" customWidth="1"/>
    <col min="10510" max="10516" width="3.625" style="8" customWidth="1"/>
    <col min="10517" max="10517" width="4.5" style="8" customWidth="1"/>
    <col min="10518" max="10518" width="4.125" style="8" customWidth="1"/>
    <col min="10519" max="10753" width="9" style="8"/>
    <col min="10754" max="10755" width="2.625" style="8" customWidth="1"/>
    <col min="10756" max="10756" width="3.125" style="8" customWidth="1"/>
    <col min="10757" max="10757" width="6.125" style="8" customWidth="1"/>
    <col min="10758" max="10758" width="19.125" style="8" customWidth="1"/>
    <col min="10759" max="10759" width="4.625" style="8" customWidth="1"/>
    <col min="10760" max="10761" width="4.875" style="8" customWidth="1"/>
    <col min="10762" max="10762" width="4.125" style="8" customWidth="1"/>
    <col min="10763" max="10763" width="4" style="8" customWidth="1"/>
    <col min="10764" max="10764" width="4.375" style="8" customWidth="1"/>
    <col min="10765" max="10765" width="4.625" style="8" customWidth="1"/>
    <col min="10766" max="10772" width="3.625" style="8" customWidth="1"/>
    <col min="10773" max="10773" width="4.5" style="8" customWidth="1"/>
    <col min="10774" max="10774" width="4.125" style="8" customWidth="1"/>
    <col min="10775" max="11009" width="9" style="8"/>
    <col min="11010" max="11011" width="2.625" style="8" customWidth="1"/>
    <col min="11012" max="11012" width="3.125" style="8" customWidth="1"/>
    <col min="11013" max="11013" width="6.125" style="8" customWidth="1"/>
    <col min="11014" max="11014" width="19.125" style="8" customWidth="1"/>
    <col min="11015" max="11015" width="4.625" style="8" customWidth="1"/>
    <col min="11016" max="11017" width="4.875" style="8" customWidth="1"/>
    <col min="11018" max="11018" width="4.125" style="8" customWidth="1"/>
    <col min="11019" max="11019" width="4" style="8" customWidth="1"/>
    <col min="11020" max="11020" width="4.375" style="8" customWidth="1"/>
    <col min="11021" max="11021" width="4.625" style="8" customWidth="1"/>
    <col min="11022" max="11028" width="3.625" style="8" customWidth="1"/>
    <col min="11029" max="11029" width="4.5" style="8" customWidth="1"/>
    <col min="11030" max="11030" width="4.125" style="8" customWidth="1"/>
    <col min="11031" max="11265" width="9" style="8"/>
    <col min="11266" max="11267" width="2.625" style="8" customWidth="1"/>
    <col min="11268" max="11268" width="3.125" style="8" customWidth="1"/>
    <col min="11269" max="11269" width="6.125" style="8" customWidth="1"/>
    <col min="11270" max="11270" width="19.125" style="8" customWidth="1"/>
    <col min="11271" max="11271" width="4.625" style="8" customWidth="1"/>
    <col min="11272" max="11273" width="4.875" style="8" customWidth="1"/>
    <col min="11274" max="11274" width="4.125" style="8" customWidth="1"/>
    <col min="11275" max="11275" width="4" style="8" customWidth="1"/>
    <col min="11276" max="11276" width="4.375" style="8" customWidth="1"/>
    <col min="11277" max="11277" width="4.625" style="8" customWidth="1"/>
    <col min="11278" max="11284" width="3.625" style="8" customWidth="1"/>
    <col min="11285" max="11285" width="4.5" style="8" customWidth="1"/>
    <col min="11286" max="11286" width="4.125" style="8" customWidth="1"/>
    <col min="11287" max="11521" width="9" style="8"/>
    <col min="11522" max="11523" width="2.625" style="8" customWidth="1"/>
    <col min="11524" max="11524" width="3.125" style="8" customWidth="1"/>
    <col min="11525" max="11525" width="6.125" style="8" customWidth="1"/>
    <col min="11526" max="11526" width="19.125" style="8" customWidth="1"/>
    <col min="11527" max="11527" width="4.625" style="8" customWidth="1"/>
    <col min="11528" max="11529" width="4.875" style="8" customWidth="1"/>
    <col min="11530" max="11530" width="4.125" style="8" customWidth="1"/>
    <col min="11531" max="11531" width="4" style="8" customWidth="1"/>
    <col min="11532" max="11532" width="4.375" style="8" customWidth="1"/>
    <col min="11533" max="11533" width="4.625" style="8" customWidth="1"/>
    <col min="11534" max="11540" width="3.625" style="8" customWidth="1"/>
    <col min="11541" max="11541" width="4.5" style="8" customWidth="1"/>
    <col min="11542" max="11542" width="4.125" style="8" customWidth="1"/>
    <col min="11543" max="11777" width="9" style="8"/>
    <col min="11778" max="11779" width="2.625" style="8" customWidth="1"/>
    <col min="11780" max="11780" width="3.125" style="8" customWidth="1"/>
    <col min="11781" max="11781" width="6.125" style="8" customWidth="1"/>
    <col min="11782" max="11782" width="19.125" style="8" customWidth="1"/>
    <col min="11783" max="11783" width="4.625" style="8" customWidth="1"/>
    <col min="11784" max="11785" width="4.875" style="8" customWidth="1"/>
    <col min="11786" max="11786" width="4.125" style="8" customWidth="1"/>
    <col min="11787" max="11787" width="4" style="8" customWidth="1"/>
    <col min="11788" max="11788" width="4.375" style="8" customWidth="1"/>
    <col min="11789" max="11789" width="4.625" style="8" customWidth="1"/>
    <col min="11790" max="11796" width="3.625" style="8" customWidth="1"/>
    <col min="11797" max="11797" width="4.5" style="8" customWidth="1"/>
    <col min="11798" max="11798" width="4.125" style="8" customWidth="1"/>
    <col min="11799" max="12033" width="9" style="8"/>
    <col min="12034" max="12035" width="2.625" style="8" customWidth="1"/>
    <col min="12036" max="12036" width="3.125" style="8" customWidth="1"/>
    <col min="12037" max="12037" width="6.125" style="8" customWidth="1"/>
    <col min="12038" max="12038" width="19.125" style="8" customWidth="1"/>
    <col min="12039" max="12039" width="4.625" style="8" customWidth="1"/>
    <col min="12040" max="12041" width="4.875" style="8" customWidth="1"/>
    <col min="12042" max="12042" width="4.125" style="8" customWidth="1"/>
    <col min="12043" max="12043" width="4" style="8" customWidth="1"/>
    <col min="12044" max="12044" width="4.375" style="8" customWidth="1"/>
    <col min="12045" max="12045" width="4.625" style="8" customWidth="1"/>
    <col min="12046" max="12052" width="3.625" style="8" customWidth="1"/>
    <col min="12053" max="12053" width="4.5" style="8" customWidth="1"/>
    <col min="12054" max="12054" width="4.125" style="8" customWidth="1"/>
    <col min="12055" max="12289" width="9" style="8"/>
    <col min="12290" max="12291" width="2.625" style="8" customWidth="1"/>
    <col min="12292" max="12292" width="3.125" style="8" customWidth="1"/>
    <col min="12293" max="12293" width="6.125" style="8" customWidth="1"/>
    <col min="12294" max="12294" width="19.125" style="8" customWidth="1"/>
    <col min="12295" max="12295" width="4.625" style="8" customWidth="1"/>
    <col min="12296" max="12297" width="4.875" style="8" customWidth="1"/>
    <col min="12298" max="12298" width="4.125" style="8" customWidth="1"/>
    <col min="12299" max="12299" width="4" style="8" customWidth="1"/>
    <col min="12300" max="12300" width="4.375" style="8" customWidth="1"/>
    <col min="12301" max="12301" width="4.625" style="8" customWidth="1"/>
    <col min="12302" max="12308" width="3.625" style="8" customWidth="1"/>
    <col min="12309" max="12309" width="4.5" style="8" customWidth="1"/>
    <col min="12310" max="12310" width="4.125" style="8" customWidth="1"/>
    <col min="12311" max="12545" width="9" style="8"/>
    <col min="12546" max="12547" width="2.625" style="8" customWidth="1"/>
    <col min="12548" max="12548" width="3.125" style="8" customWidth="1"/>
    <col min="12549" max="12549" width="6.125" style="8" customWidth="1"/>
    <col min="12550" max="12550" width="19.125" style="8" customWidth="1"/>
    <col min="12551" max="12551" width="4.625" style="8" customWidth="1"/>
    <col min="12552" max="12553" width="4.875" style="8" customWidth="1"/>
    <col min="12554" max="12554" width="4.125" style="8" customWidth="1"/>
    <col min="12555" max="12555" width="4" style="8" customWidth="1"/>
    <col min="12556" max="12556" width="4.375" style="8" customWidth="1"/>
    <col min="12557" max="12557" width="4.625" style="8" customWidth="1"/>
    <col min="12558" max="12564" width="3.625" style="8" customWidth="1"/>
    <col min="12565" max="12565" width="4.5" style="8" customWidth="1"/>
    <col min="12566" max="12566" width="4.125" style="8" customWidth="1"/>
    <col min="12567" max="12801" width="9" style="8"/>
    <col min="12802" max="12803" width="2.625" style="8" customWidth="1"/>
    <col min="12804" max="12804" width="3.125" style="8" customWidth="1"/>
    <col min="12805" max="12805" width="6.125" style="8" customWidth="1"/>
    <col min="12806" max="12806" width="19.125" style="8" customWidth="1"/>
    <col min="12807" max="12807" width="4.625" style="8" customWidth="1"/>
    <col min="12808" max="12809" width="4.875" style="8" customWidth="1"/>
    <col min="12810" max="12810" width="4.125" style="8" customWidth="1"/>
    <col min="12811" max="12811" width="4" style="8" customWidth="1"/>
    <col min="12812" max="12812" width="4.375" style="8" customWidth="1"/>
    <col min="12813" max="12813" width="4.625" style="8" customWidth="1"/>
    <col min="12814" max="12820" width="3.625" style="8" customWidth="1"/>
    <col min="12821" max="12821" width="4.5" style="8" customWidth="1"/>
    <col min="12822" max="12822" width="4.125" style="8" customWidth="1"/>
    <col min="12823" max="13057" width="9" style="8"/>
    <col min="13058" max="13059" width="2.625" style="8" customWidth="1"/>
    <col min="13060" max="13060" width="3.125" style="8" customWidth="1"/>
    <col min="13061" max="13061" width="6.125" style="8" customWidth="1"/>
    <col min="13062" max="13062" width="19.125" style="8" customWidth="1"/>
    <col min="13063" max="13063" width="4.625" style="8" customWidth="1"/>
    <col min="13064" max="13065" width="4.875" style="8" customWidth="1"/>
    <col min="13066" max="13066" width="4.125" style="8" customWidth="1"/>
    <col min="13067" max="13067" width="4" style="8" customWidth="1"/>
    <col min="13068" max="13068" width="4.375" style="8" customWidth="1"/>
    <col min="13069" max="13069" width="4.625" style="8" customWidth="1"/>
    <col min="13070" max="13076" width="3.625" style="8" customWidth="1"/>
    <col min="13077" max="13077" width="4.5" style="8" customWidth="1"/>
    <col min="13078" max="13078" width="4.125" style="8" customWidth="1"/>
    <col min="13079" max="13313" width="9" style="8"/>
    <col min="13314" max="13315" width="2.625" style="8" customWidth="1"/>
    <col min="13316" max="13316" width="3.125" style="8" customWidth="1"/>
    <col min="13317" max="13317" width="6.125" style="8" customWidth="1"/>
    <col min="13318" max="13318" width="19.125" style="8" customWidth="1"/>
    <col min="13319" max="13319" width="4.625" style="8" customWidth="1"/>
    <col min="13320" max="13321" width="4.875" style="8" customWidth="1"/>
    <col min="13322" max="13322" width="4.125" style="8" customWidth="1"/>
    <col min="13323" max="13323" width="4" style="8" customWidth="1"/>
    <col min="13324" max="13324" width="4.375" style="8" customWidth="1"/>
    <col min="13325" max="13325" width="4.625" style="8" customWidth="1"/>
    <col min="13326" max="13332" width="3.625" style="8" customWidth="1"/>
    <col min="13333" max="13333" width="4.5" style="8" customWidth="1"/>
    <col min="13334" max="13334" width="4.125" style="8" customWidth="1"/>
    <col min="13335" max="13569" width="9" style="8"/>
    <col min="13570" max="13571" width="2.625" style="8" customWidth="1"/>
    <col min="13572" max="13572" width="3.125" style="8" customWidth="1"/>
    <col min="13573" max="13573" width="6.125" style="8" customWidth="1"/>
    <col min="13574" max="13574" width="19.125" style="8" customWidth="1"/>
    <col min="13575" max="13575" width="4.625" style="8" customWidth="1"/>
    <col min="13576" max="13577" width="4.875" style="8" customWidth="1"/>
    <col min="13578" max="13578" width="4.125" style="8" customWidth="1"/>
    <col min="13579" max="13579" width="4" style="8" customWidth="1"/>
    <col min="13580" max="13580" width="4.375" style="8" customWidth="1"/>
    <col min="13581" max="13581" width="4.625" style="8" customWidth="1"/>
    <col min="13582" max="13588" width="3.625" style="8" customWidth="1"/>
    <col min="13589" max="13589" width="4.5" style="8" customWidth="1"/>
    <col min="13590" max="13590" width="4.125" style="8" customWidth="1"/>
    <col min="13591" max="13825" width="9" style="8"/>
    <col min="13826" max="13827" width="2.625" style="8" customWidth="1"/>
    <col min="13828" max="13828" width="3.125" style="8" customWidth="1"/>
    <col min="13829" max="13829" width="6.125" style="8" customWidth="1"/>
    <col min="13830" max="13830" width="19.125" style="8" customWidth="1"/>
    <col min="13831" max="13831" width="4.625" style="8" customWidth="1"/>
    <col min="13832" max="13833" width="4.875" style="8" customWidth="1"/>
    <col min="13834" max="13834" width="4.125" style="8" customWidth="1"/>
    <col min="13835" max="13835" width="4" style="8" customWidth="1"/>
    <col min="13836" max="13836" width="4.375" style="8" customWidth="1"/>
    <col min="13837" max="13837" width="4.625" style="8" customWidth="1"/>
    <col min="13838" max="13844" width="3.625" style="8" customWidth="1"/>
    <col min="13845" max="13845" width="4.5" style="8" customWidth="1"/>
    <col min="13846" max="13846" width="4.125" style="8" customWidth="1"/>
    <col min="13847" max="14081" width="9" style="8"/>
    <col min="14082" max="14083" width="2.625" style="8" customWidth="1"/>
    <col min="14084" max="14084" width="3.125" style="8" customWidth="1"/>
    <col min="14085" max="14085" width="6.125" style="8" customWidth="1"/>
    <col min="14086" max="14086" width="19.125" style="8" customWidth="1"/>
    <col min="14087" max="14087" width="4.625" style="8" customWidth="1"/>
    <col min="14088" max="14089" width="4.875" style="8" customWidth="1"/>
    <col min="14090" max="14090" width="4.125" style="8" customWidth="1"/>
    <col min="14091" max="14091" width="4" style="8" customWidth="1"/>
    <col min="14092" max="14092" width="4.375" style="8" customWidth="1"/>
    <col min="14093" max="14093" width="4.625" style="8" customWidth="1"/>
    <col min="14094" max="14100" width="3.625" style="8" customWidth="1"/>
    <col min="14101" max="14101" width="4.5" style="8" customWidth="1"/>
    <col min="14102" max="14102" width="4.125" style="8" customWidth="1"/>
    <col min="14103" max="14337" width="9" style="8"/>
    <col min="14338" max="14339" width="2.625" style="8" customWidth="1"/>
    <col min="14340" max="14340" width="3.125" style="8" customWidth="1"/>
    <col min="14341" max="14341" width="6.125" style="8" customWidth="1"/>
    <col min="14342" max="14342" width="19.125" style="8" customWidth="1"/>
    <col min="14343" max="14343" width="4.625" style="8" customWidth="1"/>
    <col min="14344" max="14345" width="4.875" style="8" customWidth="1"/>
    <col min="14346" max="14346" width="4.125" style="8" customWidth="1"/>
    <col min="14347" max="14347" width="4" style="8" customWidth="1"/>
    <col min="14348" max="14348" width="4.375" style="8" customWidth="1"/>
    <col min="14349" max="14349" width="4.625" style="8" customWidth="1"/>
    <col min="14350" max="14356" width="3.625" style="8" customWidth="1"/>
    <col min="14357" max="14357" width="4.5" style="8" customWidth="1"/>
    <col min="14358" max="14358" width="4.125" style="8" customWidth="1"/>
    <col min="14359" max="14593" width="9" style="8"/>
    <col min="14594" max="14595" width="2.625" style="8" customWidth="1"/>
    <col min="14596" max="14596" width="3.125" style="8" customWidth="1"/>
    <col min="14597" max="14597" width="6.125" style="8" customWidth="1"/>
    <col min="14598" max="14598" width="19.125" style="8" customWidth="1"/>
    <col min="14599" max="14599" width="4.625" style="8" customWidth="1"/>
    <col min="14600" max="14601" width="4.875" style="8" customWidth="1"/>
    <col min="14602" max="14602" width="4.125" style="8" customWidth="1"/>
    <col min="14603" max="14603" width="4" style="8" customWidth="1"/>
    <col min="14604" max="14604" width="4.375" style="8" customWidth="1"/>
    <col min="14605" max="14605" width="4.625" style="8" customWidth="1"/>
    <col min="14606" max="14612" width="3.625" style="8" customWidth="1"/>
    <col min="14613" max="14613" width="4.5" style="8" customWidth="1"/>
    <col min="14614" max="14614" width="4.125" style="8" customWidth="1"/>
    <col min="14615" max="14849" width="9" style="8"/>
    <col min="14850" max="14851" width="2.625" style="8" customWidth="1"/>
    <col min="14852" max="14852" width="3.125" style="8" customWidth="1"/>
    <col min="14853" max="14853" width="6.125" style="8" customWidth="1"/>
    <col min="14854" max="14854" width="19.125" style="8" customWidth="1"/>
    <col min="14855" max="14855" width="4.625" style="8" customWidth="1"/>
    <col min="14856" max="14857" width="4.875" style="8" customWidth="1"/>
    <col min="14858" max="14858" width="4.125" style="8" customWidth="1"/>
    <col min="14859" max="14859" width="4" style="8" customWidth="1"/>
    <col min="14860" max="14860" width="4.375" style="8" customWidth="1"/>
    <col min="14861" max="14861" width="4.625" style="8" customWidth="1"/>
    <col min="14862" max="14868" width="3.625" style="8" customWidth="1"/>
    <col min="14869" max="14869" width="4.5" style="8" customWidth="1"/>
    <col min="14870" max="14870" width="4.125" style="8" customWidth="1"/>
    <col min="14871" max="15105" width="9" style="8"/>
    <col min="15106" max="15107" width="2.625" style="8" customWidth="1"/>
    <col min="15108" max="15108" width="3.125" style="8" customWidth="1"/>
    <col min="15109" max="15109" width="6.125" style="8" customWidth="1"/>
    <col min="15110" max="15110" width="19.125" style="8" customWidth="1"/>
    <col min="15111" max="15111" width="4.625" style="8" customWidth="1"/>
    <col min="15112" max="15113" width="4.875" style="8" customWidth="1"/>
    <col min="15114" max="15114" width="4.125" style="8" customWidth="1"/>
    <col min="15115" max="15115" width="4" style="8" customWidth="1"/>
    <col min="15116" max="15116" width="4.375" style="8" customWidth="1"/>
    <col min="15117" max="15117" width="4.625" style="8" customWidth="1"/>
    <col min="15118" max="15124" width="3.625" style="8" customWidth="1"/>
    <col min="15125" max="15125" width="4.5" style="8" customWidth="1"/>
    <col min="15126" max="15126" width="4.125" style="8" customWidth="1"/>
    <col min="15127" max="15361" width="9" style="8"/>
    <col min="15362" max="15363" width="2.625" style="8" customWidth="1"/>
    <col min="15364" max="15364" width="3.125" style="8" customWidth="1"/>
    <col min="15365" max="15365" width="6.125" style="8" customWidth="1"/>
    <col min="15366" max="15366" width="19.125" style="8" customWidth="1"/>
    <col min="15367" max="15367" width="4.625" style="8" customWidth="1"/>
    <col min="15368" max="15369" width="4.875" style="8" customWidth="1"/>
    <col min="15370" max="15370" width="4.125" style="8" customWidth="1"/>
    <col min="15371" max="15371" width="4" style="8" customWidth="1"/>
    <col min="15372" max="15372" width="4.375" style="8" customWidth="1"/>
    <col min="15373" max="15373" width="4.625" style="8" customWidth="1"/>
    <col min="15374" max="15380" width="3.625" style="8" customWidth="1"/>
    <col min="15381" max="15381" width="4.5" style="8" customWidth="1"/>
    <col min="15382" max="15382" width="4.125" style="8" customWidth="1"/>
    <col min="15383" max="15617" width="9" style="8"/>
    <col min="15618" max="15619" width="2.625" style="8" customWidth="1"/>
    <col min="15620" max="15620" width="3.125" style="8" customWidth="1"/>
    <col min="15621" max="15621" width="6.125" style="8" customWidth="1"/>
    <col min="15622" max="15622" width="19.125" style="8" customWidth="1"/>
    <col min="15623" max="15623" width="4.625" style="8" customWidth="1"/>
    <col min="15624" max="15625" width="4.875" style="8" customWidth="1"/>
    <col min="15626" max="15626" width="4.125" style="8" customWidth="1"/>
    <col min="15627" max="15627" width="4" style="8" customWidth="1"/>
    <col min="15628" max="15628" width="4.375" style="8" customWidth="1"/>
    <col min="15629" max="15629" width="4.625" style="8" customWidth="1"/>
    <col min="15630" max="15636" width="3.625" style="8" customWidth="1"/>
    <col min="15637" max="15637" width="4.5" style="8" customWidth="1"/>
    <col min="15638" max="15638" width="4.125" style="8" customWidth="1"/>
    <col min="15639" max="15873" width="9" style="8"/>
    <col min="15874" max="15875" width="2.625" style="8" customWidth="1"/>
    <col min="15876" max="15876" width="3.125" style="8" customWidth="1"/>
    <col min="15877" max="15877" width="6.125" style="8" customWidth="1"/>
    <col min="15878" max="15878" width="19.125" style="8" customWidth="1"/>
    <col min="15879" max="15879" width="4.625" style="8" customWidth="1"/>
    <col min="15880" max="15881" width="4.875" style="8" customWidth="1"/>
    <col min="15882" max="15882" width="4.125" style="8" customWidth="1"/>
    <col min="15883" max="15883" width="4" style="8" customWidth="1"/>
    <col min="15884" max="15884" width="4.375" style="8" customWidth="1"/>
    <col min="15885" max="15885" width="4.625" style="8" customWidth="1"/>
    <col min="15886" max="15892" width="3.625" style="8" customWidth="1"/>
    <col min="15893" max="15893" width="4.5" style="8" customWidth="1"/>
    <col min="15894" max="15894" width="4.125" style="8" customWidth="1"/>
    <col min="15895" max="16129" width="9" style="8"/>
    <col min="16130" max="16131" width="2.625" style="8" customWidth="1"/>
    <col min="16132" max="16132" width="3.125" style="8" customWidth="1"/>
    <col min="16133" max="16133" width="6.125" style="8" customWidth="1"/>
    <col min="16134" max="16134" width="19.125" style="8" customWidth="1"/>
    <col min="16135" max="16135" width="4.625" style="8" customWidth="1"/>
    <col min="16136" max="16137" width="4.875" style="8" customWidth="1"/>
    <col min="16138" max="16138" width="4.125" style="8" customWidth="1"/>
    <col min="16139" max="16139" width="4" style="8" customWidth="1"/>
    <col min="16140" max="16140" width="4.375" style="8" customWidth="1"/>
    <col min="16141" max="16141" width="4.625" style="8" customWidth="1"/>
    <col min="16142" max="16148" width="3.625" style="8" customWidth="1"/>
    <col min="16149" max="16149" width="4.5" style="8" customWidth="1"/>
    <col min="16150" max="16150" width="4.125" style="8" customWidth="1"/>
    <col min="16151" max="16384" width="9" style="8"/>
  </cols>
  <sheetData>
    <row r="1" spans="1:24" ht="22.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4"/>
    </row>
    <row r="2" spans="1:24">
      <c r="A2" s="93" t="s">
        <v>1</v>
      </c>
      <c r="B2" s="93"/>
      <c r="C2" s="93"/>
      <c r="D2" s="93" t="s">
        <v>2</v>
      </c>
      <c r="E2" s="94" t="s">
        <v>3</v>
      </c>
      <c r="F2" s="94" t="s">
        <v>4</v>
      </c>
      <c r="G2" s="95" t="s">
        <v>5</v>
      </c>
      <c r="H2" s="95" t="s">
        <v>6</v>
      </c>
      <c r="I2" s="65" t="s">
        <v>7</v>
      </c>
      <c r="J2" s="66"/>
      <c r="K2" s="66"/>
      <c r="L2" s="66"/>
      <c r="M2" s="67" t="s">
        <v>8</v>
      </c>
      <c r="N2" s="67"/>
      <c r="O2" s="67"/>
      <c r="P2" s="67"/>
      <c r="Q2" s="67"/>
      <c r="R2" s="67"/>
      <c r="S2" s="67"/>
      <c r="T2" s="67"/>
      <c r="U2" s="67"/>
      <c r="V2" s="67"/>
      <c r="W2" s="67"/>
      <c r="X2" s="67" t="s">
        <v>9</v>
      </c>
    </row>
    <row r="3" spans="1:24">
      <c r="A3" s="93"/>
      <c r="B3" s="93"/>
      <c r="C3" s="93"/>
      <c r="D3" s="93"/>
      <c r="E3" s="94"/>
      <c r="F3" s="94"/>
      <c r="G3" s="95"/>
      <c r="H3" s="95"/>
      <c r="I3" s="67" t="s">
        <v>10</v>
      </c>
      <c r="J3" s="67" t="s">
        <v>11</v>
      </c>
      <c r="K3" s="67" t="s">
        <v>12</v>
      </c>
      <c r="L3" s="67"/>
      <c r="M3" s="67" t="s">
        <v>13</v>
      </c>
      <c r="N3" s="67"/>
      <c r="O3" s="67"/>
      <c r="P3" s="67" t="s">
        <v>14</v>
      </c>
      <c r="Q3" s="67"/>
      <c r="R3" s="67"/>
      <c r="S3" s="67" t="s">
        <v>15</v>
      </c>
      <c r="T3" s="67"/>
      <c r="U3" s="67"/>
      <c r="V3" s="67" t="s">
        <v>16</v>
      </c>
      <c r="W3" s="67"/>
      <c r="X3" s="67"/>
    </row>
    <row r="4" spans="1:24" ht="22.5">
      <c r="A4" s="93"/>
      <c r="B4" s="93"/>
      <c r="C4" s="93"/>
      <c r="D4" s="93"/>
      <c r="E4" s="94"/>
      <c r="F4" s="94"/>
      <c r="G4" s="95"/>
      <c r="H4" s="95"/>
      <c r="I4" s="67"/>
      <c r="J4" s="67"/>
      <c r="K4" s="40" t="s">
        <v>17</v>
      </c>
      <c r="L4" s="40" t="s">
        <v>18</v>
      </c>
      <c r="M4" s="41">
        <v>1</v>
      </c>
      <c r="N4" s="41">
        <v>2</v>
      </c>
      <c r="O4" s="41">
        <v>3</v>
      </c>
      <c r="P4" s="41">
        <v>4</v>
      </c>
      <c r="Q4" s="41">
        <v>5</v>
      </c>
      <c r="R4" s="41">
        <v>6</v>
      </c>
      <c r="S4" s="41">
        <v>7</v>
      </c>
      <c r="T4" s="41">
        <v>8</v>
      </c>
      <c r="U4" s="41">
        <v>9</v>
      </c>
      <c r="V4" s="41">
        <v>10</v>
      </c>
      <c r="W4" s="41">
        <v>11</v>
      </c>
      <c r="X4" s="67"/>
    </row>
    <row r="5" spans="1:24" customFormat="1" ht="13.5">
      <c r="A5" s="78" t="s">
        <v>19</v>
      </c>
      <c r="B5" s="83" t="s">
        <v>20</v>
      </c>
      <c r="C5" s="86" t="s">
        <v>21</v>
      </c>
      <c r="D5" s="10">
        <v>1</v>
      </c>
      <c r="E5" s="11" t="s">
        <v>22</v>
      </c>
      <c r="F5" s="10" t="s">
        <v>23</v>
      </c>
      <c r="G5" s="10" t="s">
        <v>24</v>
      </c>
      <c r="H5" s="10">
        <v>2.5</v>
      </c>
      <c r="I5" s="10">
        <v>40</v>
      </c>
      <c r="J5" s="10">
        <v>40</v>
      </c>
      <c r="K5" s="10"/>
      <c r="L5" s="10"/>
      <c r="M5" s="10"/>
      <c r="N5" s="10"/>
      <c r="O5" s="10"/>
      <c r="P5" s="10">
        <v>2.5</v>
      </c>
      <c r="Q5" s="10"/>
      <c r="R5" s="10"/>
      <c r="S5" s="10"/>
      <c r="T5" s="10"/>
      <c r="U5" s="10"/>
      <c r="V5" s="10"/>
      <c r="W5" s="10"/>
      <c r="X5" s="10" t="s">
        <v>25</v>
      </c>
    </row>
    <row r="6" spans="1:24" customFormat="1" ht="22.5">
      <c r="A6" s="79"/>
      <c r="B6" s="84"/>
      <c r="C6" s="87"/>
      <c r="D6" s="10">
        <v>2</v>
      </c>
      <c r="E6" s="10" t="s">
        <v>26</v>
      </c>
      <c r="F6" s="10" t="s">
        <v>27</v>
      </c>
      <c r="G6" s="10" t="s">
        <v>24</v>
      </c>
      <c r="H6" s="10">
        <v>4</v>
      </c>
      <c r="I6" s="10">
        <v>64</v>
      </c>
      <c r="J6" s="10">
        <v>64</v>
      </c>
      <c r="K6" s="10"/>
      <c r="L6" s="10"/>
      <c r="M6" s="10"/>
      <c r="N6" s="10"/>
      <c r="O6" s="10"/>
      <c r="P6" s="10"/>
      <c r="Q6" s="10">
        <v>4</v>
      </c>
      <c r="R6" s="10"/>
      <c r="S6" s="10"/>
      <c r="T6" s="10"/>
      <c r="U6" s="10"/>
      <c r="V6" s="10"/>
      <c r="W6" s="10"/>
      <c r="X6" s="10" t="s">
        <v>25</v>
      </c>
    </row>
    <row r="7" spans="1:24" customFormat="1" ht="13.5">
      <c r="A7" s="79"/>
      <c r="B7" s="84"/>
      <c r="C7" s="87"/>
      <c r="D7" s="10">
        <v>3</v>
      </c>
      <c r="E7" s="10" t="s">
        <v>28</v>
      </c>
      <c r="F7" s="10" t="s">
        <v>29</v>
      </c>
      <c r="G7" s="10" t="s">
        <v>24</v>
      </c>
      <c r="H7" s="10">
        <v>2.5</v>
      </c>
      <c r="I7" s="10">
        <v>40</v>
      </c>
      <c r="J7" s="10">
        <v>40</v>
      </c>
      <c r="K7" s="10"/>
      <c r="L7" s="10"/>
      <c r="M7" s="10"/>
      <c r="N7" s="10">
        <v>2.5</v>
      </c>
      <c r="O7" s="10"/>
      <c r="P7" s="10"/>
      <c r="Q7" s="10"/>
      <c r="R7" s="10"/>
      <c r="S7" s="10"/>
      <c r="T7" s="10"/>
      <c r="U7" s="10"/>
      <c r="V7" s="10"/>
      <c r="W7" s="10"/>
      <c r="X7" s="10" t="s">
        <v>25</v>
      </c>
    </row>
    <row r="8" spans="1:24" customFormat="1" ht="13.5">
      <c r="A8" s="79"/>
      <c r="B8" s="84"/>
      <c r="C8" s="87"/>
      <c r="D8" s="10">
        <v>4</v>
      </c>
      <c r="E8" s="10" t="s">
        <v>30</v>
      </c>
      <c r="F8" s="10" t="s">
        <v>31</v>
      </c>
      <c r="G8" s="10" t="s">
        <v>24</v>
      </c>
      <c r="H8" s="10">
        <v>2.5</v>
      </c>
      <c r="I8" s="10">
        <v>40</v>
      </c>
      <c r="J8" s="10">
        <v>40</v>
      </c>
      <c r="K8" s="10"/>
      <c r="L8" s="10"/>
      <c r="M8" s="10">
        <v>2.5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 t="s">
        <v>25</v>
      </c>
    </row>
    <row r="9" spans="1:24" customFormat="1" ht="13.5">
      <c r="A9" s="79"/>
      <c r="B9" s="84"/>
      <c r="C9" s="87"/>
      <c r="D9" s="10">
        <v>5</v>
      </c>
      <c r="E9" s="10" t="s">
        <v>32</v>
      </c>
      <c r="F9" s="10" t="s">
        <v>33</v>
      </c>
      <c r="G9" s="10" t="s">
        <v>24</v>
      </c>
      <c r="H9" s="10">
        <v>1</v>
      </c>
      <c r="I9" s="10">
        <v>24</v>
      </c>
      <c r="J9" s="10">
        <v>24</v>
      </c>
      <c r="K9" s="10"/>
      <c r="L9" s="10"/>
      <c r="M9" s="10">
        <v>1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 t="s">
        <v>25</v>
      </c>
    </row>
    <row r="10" spans="1:24" customFormat="1" ht="13.5">
      <c r="A10" s="79"/>
      <c r="B10" s="84"/>
      <c r="C10" s="87"/>
      <c r="D10" s="10">
        <v>6</v>
      </c>
      <c r="E10" s="10" t="s">
        <v>34</v>
      </c>
      <c r="F10" s="10" t="s">
        <v>35</v>
      </c>
      <c r="G10" s="10" t="s">
        <v>24</v>
      </c>
      <c r="H10" s="10">
        <v>0.25</v>
      </c>
      <c r="I10" s="10">
        <v>8</v>
      </c>
      <c r="J10" s="10">
        <v>8</v>
      </c>
      <c r="K10" s="10"/>
      <c r="L10" s="10"/>
      <c r="M10" s="10">
        <v>0.25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 t="s">
        <v>25</v>
      </c>
    </row>
    <row r="11" spans="1:24" customFormat="1" ht="13.5">
      <c r="A11" s="79"/>
      <c r="B11" s="84"/>
      <c r="C11" s="87"/>
      <c r="D11" s="10">
        <v>7</v>
      </c>
      <c r="E11" s="10" t="s">
        <v>36</v>
      </c>
      <c r="F11" s="10" t="s">
        <v>37</v>
      </c>
      <c r="G11" s="10" t="s">
        <v>24</v>
      </c>
      <c r="H11" s="10">
        <v>0.25</v>
      </c>
      <c r="I11" s="10">
        <v>8</v>
      </c>
      <c r="J11" s="10">
        <v>8</v>
      </c>
      <c r="K11" s="10"/>
      <c r="L11" s="10"/>
      <c r="M11" s="10"/>
      <c r="N11" s="10">
        <v>0.25</v>
      </c>
      <c r="O11" s="10"/>
      <c r="P11" s="10"/>
      <c r="Q11" s="10"/>
      <c r="R11" s="10"/>
      <c r="S11" s="10"/>
      <c r="T11" s="10"/>
      <c r="U11" s="10"/>
      <c r="V11" s="10"/>
      <c r="W11" s="10"/>
      <c r="X11" s="10" t="s">
        <v>25</v>
      </c>
    </row>
    <row r="12" spans="1:24" customFormat="1" ht="13.5">
      <c r="A12" s="79"/>
      <c r="B12" s="84"/>
      <c r="C12" s="87"/>
      <c r="D12" s="10">
        <v>8</v>
      </c>
      <c r="E12" s="10" t="s">
        <v>38</v>
      </c>
      <c r="F12" s="10" t="s">
        <v>39</v>
      </c>
      <c r="G12" s="10" t="s">
        <v>24</v>
      </c>
      <c r="H12" s="10">
        <v>0.25</v>
      </c>
      <c r="I12" s="10">
        <v>8</v>
      </c>
      <c r="J12" s="10">
        <v>8</v>
      </c>
      <c r="K12" s="10"/>
      <c r="L12" s="10"/>
      <c r="M12" s="10"/>
      <c r="N12" s="10"/>
      <c r="O12" s="10"/>
      <c r="P12" s="10">
        <v>0.25</v>
      </c>
      <c r="Q12" s="10"/>
      <c r="R12" s="10"/>
      <c r="S12" s="10"/>
      <c r="T12" s="10"/>
      <c r="U12" s="10"/>
      <c r="V12" s="10"/>
      <c r="W12" s="10"/>
      <c r="X12" s="10" t="s">
        <v>25</v>
      </c>
    </row>
    <row r="13" spans="1:24" customFormat="1" ht="13.5">
      <c r="A13" s="79"/>
      <c r="B13" s="84"/>
      <c r="C13" s="87"/>
      <c r="D13" s="10">
        <v>9</v>
      </c>
      <c r="E13" s="10" t="s">
        <v>40</v>
      </c>
      <c r="F13" s="10" t="s">
        <v>41</v>
      </c>
      <c r="G13" s="10" t="s">
        <v>24</v>
      </c>
      <c r="H13" s="10">
        <v>0.25</v>
      </c>
      <c r="I13" s="10">
        <v>8</v>
      </c>
      <c r="J13" s="10">
        <v>8</v>
      </c>
      <c r="K13" s="10"/>
      <c r="L13" s="10"/>
      <c r="M13" s="10"/>
      <c r="N13" s="10"/>
      <c r="O13" s="10"/>
      <c r="P13" s="10"/>
      <c r="Q13" s="10">
        <v>0.25</v>
      </c>
      <c r="R13" s="10"/>
      <c r="S13" s="10"/>
      <c r="T13" s="10"/>
      <c r="U13" s="10"/>
      <c r="V13" s="10"/>
      <c r="W13" s="10"/>
      <c r="X13" s="10" t="s">
        <v>25</v>
      </c>
    </row>
    <row r="14" spans="1:24" customFormat="1" ht="13.5">
      <c r="A14" s="79"/>
      <c r="B14" s="84"/>
      <c r="C14" s="87"/>
      <c r="D14" s="10">
        <v>10</v>
      </c>
      <c r="E14" s="10" t="s">
        <v>42</v>
      </c>
      <c r="F14" s="10" t="s">
        <v>43</v>
      </c>
      <c r="G14" s="10" t="s">
        <v>24</v>
      </c>
      <c r="H14" s="10">
        <v>0.25</v>
      </c>
      <c r="I14" s="10">
        <v>8</v>
      </c>
      <c r="J14" s="10">
        <v>8</v>
      </c>
      <c r="K14" s="10"/>
      <c r="L14" s="10"/>
      <c r="M14" s="10"/>
      <c r="N14" s="10"/>
      <c r="O14" s="10"/>
      <c r="P14" s="10"/>
      <c r="Q14" s="10"/>
      <c r="R14" s="10"/>
      <c r="S14" s="10">
        <v>0.25</v>
      </c>
      <c r="T14" s="10"/>
      <c r="U14" s="10"/>
      <c r="V14" s="10"/>
      <c r="W14" s="10"/>
      <c r="X14" s="10" t="s">
        <v>25</v>
      </c>
    </row>
    <row r="15" spans="1:24" customFormat="1" ht="13.5">
      <c r="A15" s="79"/>
      <c r="B15" s="84"/>
      <c r="C15" s="87"/>
      <c r="D15" s="10">
        <v>11</v>
      </c>
      <c r="E15" s="10" t="s">
        <v>44</v>
      </c>
      <c r="F15" s="10" t="s">
        <v>45</v>
      </c>
      <c r="G15" s="10" t="s">
        <v>24</v>
      </c>
      <c r="H15" s="10">
        <v>0.25</v>
      </c>
      <c r="I15" s="10">
        <v>8</v>
      </c>
      <c r="J15" s="10">
        <v>8</v>
      </c>
      <c r="K15" s="10"/>
      <c r="L15" s="10"/>
      <c r="M15" s="10"/>
      <c r="N15" s="10"/>
      <c r="O15" s="10"/>
      <c r="P15" s="10"/>
      <c r="Q15" s="10"/>
      <c r="R15" s="10"/>
      <c r="S15" s="10"/>
      <c r="T15" s="10">
        <v>0.25</v>
      </c>
      <c r="U15" s="10"/>
      <c r="V15" s="10"/>
      <c r="W15" s="10"/>
      <c r="X15" s="10" t="s">
        <v>25</v>
      </c>
    </row>
    <row r="16" spans="1:24" customFormat="1" ht="13.5">
      <c r="A16" s="79"/>
      <c r="B16" s="84"/>
      <c r="C16" s="87"/>
      <c r="D16" s="10">
        <v>12</v>
      </c>
      <c r="E16" s="10" t="s">
        <v>46</v>
      </c>
      <c r="F16" s="10" t="s">
        <v>47</v>
      </c>
      <c r="G16" s="10" t="s">
        <v>24</v>
      </c>
      <c r="H16" s="10">
        <v>0.25</v>
      </c>
      <c r="I16" s="10">
        <v>8</v>
      </c>
      <c r="J16" s="10">
        <v>8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>
        <v>0.25</v>
      </c>
      <c r="W16" s="10"/>
      <c r="X16" s="10" t="s">
        <v>25</v>
      </c>
    </row>
    <row r="17" spans="1:24" customFormat="1" ht="13.5">
      <c r="A17" s="79"/>
      <c r="B17" s="84"/>
      <c r="C17" s="87"/>
      <c r="D17" s="10">
        <v>13</v>
      </c>
      <c r="E17" s="10" t="s">
        <v>48</v>
      </c>
      <c r="F17" s="10" t="s">
        <v>49</v>
      </c>
      <c r="G17" s="10" t="s">
        <v>24</v>
      </c>
      <c r="H17" s="10">
        <v>0.25</v>
      </c>
      <c r="I17" s="10">
        <v>8</v>
      </c>
      <c r="J17" s="10">
        <v>8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>
        <v>0.25</v>
      </c>
      <c r="X17" s="10" t="s">
        <v>25</v>
      </c>
    </row>
    <row r="18" spans="1:24" customFormat="1" ht="13.5">
      <c r="A18" s="79"/>
      <c r="B18" s="84"/>
      <c r="C18" s="87"/>
      <c r="D18" s="10">
        <v>14</v>
      </c>
      <c r="E18" s="12" t="s">
        <v>50</v>
      </c>
      <c r="F18" s="12" t="s">
        <v>51</v>
      </c>
      <c r="G18" s="10" t="s">
        <v>24</v>
      </c>
      <c r="H18" s="10">
        <v>2.5</v>
      </c>
      <c r="I18" s="10">
        <v>40</v>
      </c>
      <c r="J18" s="10"/>
      <c r="K18" s="10"/>
      <c r="L18" s="10">
        <v>40</v>
      </c>
      <c r="M18" s="10"/>
      <c r="N18" s="10"/>
      <c r="O18" s="10"/>
      <c r="P18" s="10"/>
      <c r="Q18" s="10">
        <v>2.5</v>
      </c>
      <c r="R18" s="10"/>
      <c r="S18" s="10"/>
      <c r="T18" s="10"/>
      <c r="U18" s="10"/>
      <c r="V18" s="10"/>
      <c r="W18" s="10"/>
      <c r="X18" s="10" t="s">
        <v>25</v>
      </c>
    </row>
    <row r="19" spans="1:24" customFormat="1" ht="13.5">
      <c r="A19" s="79"/>
      <c r="B19" s="84"/>
      <c r="C19" s="88" t="s">
        <v>52</v>
      </c>
      <c r="D19" s="10">
        <v>15</v>
      </c>
      <c r="E19" s="13" t="s">
        <v>53</v>
      </c>
      <c r="F19" s="13" t="s">
        <v>54</v>
      </c>
      <c r="G19" s="10" t="s">
        <v>24</v>
      </c>
      <c r="H19" s="10">
        <v>3</v>
      </c>
      <c r="I19" s="10">
        <v>48</v>
      </c>
      <c r="J19" s="10">
        <v>32</v>
      </c>
      <c r="K19" s="10">
        <v>16</v>
      </c>
      <c r="L19" s="10"/>
      <c r="M19" s="26">
        <v>3</v>
      </c>
      <c r="N19" s="26"/>
      <c r="O19" s="26"/>
      <c r="P19" s="26"/>
      <c r="Q19" s="26"/>
      <c r="R19" s="26"/>
      <c r="S19" s="26"/>
      <c r="T19" s="26"/>
      <c r="U19" s="26"/>
      <c r="V19" s="26"/>
      <c r="W19" s="32"/>
      <c r="X19" s="25" t="s">
        <v>55</v>
      </c>
    </row>
    <row r="20" spans="1:24" customFormat="1" ht="22.5">
      <c r="A20" s="79"/>
      <c r="B20" s="84"/>
      <c r="C20" s="89"/>
      <c r="D20" s="10">
        <v>16</v>
      </c>
      <c r="E20" s="14" t="s">
        <v>56</v>
      </c>
      <c r="F20" s="15" t="s">
        <v>57</v>
      </c>
      <c r="G20" s="16" t="s">
        <v>24</v>
      </c>
      <c r="H20" s="17">
        <v>2</v>
      </c>
      <c r="I20" s="17">
        <v>32</v>
      </c>
      <c r="J20" s="17">
        <v>32</v>
      </c>
      <c r="K20" s="17"/>
      <c r="L20" s="17"/>
      <c r="M20" s="42"/>
      <c r="N20" s="43">
        <v>2</v>
      </c>
      <c r="O20" s="42"/>
      <c r="P20" s="42"/>
      <c r="Q20" s="42"/>
      <c r="R20" s="42"/>
      <c r="S20" s="42"/>
      <c r="T20" s="42"/>
      <c r="U20" s="26"/>
      <c r="V20" s="26"/>
      <c r="W20" s="32"/>
      <c r="X20" s="25" t="s">
        <v>25</v>
      </c>
    </row>
    <row r="21" spans="1:24" customFormat="1" ht="22.5">
      <c r="A21" s="79"/>
      <c r="B21" s="84"/>
      <c r="C21" s="89"/>
      <c r="D21" s="10">
        <v>17</v>
      </c>
      <c r="E21" s="14" t="s">
        <v>58</v>
      </c>
      <c r="F21" s="15" t="s">
        <v>59</v>
      </c>
      <c r="G21" s="16" t="s">
        <v>24</v>
      </c>
      <c r="H21" s="17">
        <v>2</v>
      </c>
      <c r="I21" s="17">
        <v>32</v>
      </c>
      <c r="J21" s="17">
        <v>32</v>
      </c>
      <c r="K21" s="17"/>
      <c r="L21" s="17"/>
      <c r="M21" s="42"/>
      <c r="N21" s="42"/>
      <c r="O21" s="42"/>
      <c r="P21" s="42"/>
      <c r="Q21" s="42"/>
      <c r="R21" s="42"/>
      <c r="S21" s="42"/>
      <c r="T21" s="43">
        <v>2</v>
      </c>
      <c r="U21" s="26"/>
      <c r="V21" s="26"/>
      <c r="W21" s="32"/>
      <c r="X21" s="25" t="s">
        <v>25</v>
      </c>
    </row>
    <row r="22" spans="1:24" customFormat="1" ht="33.75">
      <c r="A22" s="79"/>
      <c r="B22" s="84"/>
      <c r="C22" s="89"/>
      <c r="D22" s="10">
        <v>18</v>
      </c>
      <c r="E22" s="13" t="s">
        <v>60</v>
      </c>
      <c r="F22" s="13" t="s">
        <v>61</v>
      </c>
      <c r="G22" s="10" t="s">
        <v>24</v>
      </c>
      <c r="H22" s="10">
        <v>2</v>
      </c>
      <c r="I22" s="10">
        <v>32</v>
      </c>
      <c r="J22" s="10">
        <v>26</v>
      </c>
      <c r="K22" s="10"/>
      <c r="L22" s="10">
        <v>6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32"/>
      <c r="X22" s="13" t="s">
        <v>25</v>
      </c>
    </row>
    <row r="23" spans="1:24" customFormat="1" ht="13.5">
      <c r="A23" s="79"/>
      <c r="B23" s="84"/>
      <c r="C23" s="89"/>
      <c r="D23" s="10">
        <v>19</v>
      </c>
      <c r="E23" s="18" t="s">
        <v>62</v>
      </c>
      <c r="F23" s="18" t="s">
        <v>63</v>
      </c>
      <c r="G23" s="10" t="s">
        <v>24</v>
      </c>
      <c r="H23" s="18">
        <v>1</v>
      </c>
      <c r="I23" s="18">
        <v>16</v>
      </c>
      <c r="J23" s="18">
        <v>16</v>
      </c>
      <c r="K23" s="18"/>
      <c r="M23" s="26"/>
      <c r="N23" s="26"/>
      <c r="O23" s="26"/>
      <c r="P23" s="26"/>
      <c r="Q23" s="26"/>
      <c r="R23" s="26"/>
      <c r="S23" s="26">
        <v>1</v>
      </c>
      <c r="T23" s="26"/>
      <c r="U23" s="26"/>
      <c r="V23" s="26"/>
      <c r="W23" s="32"/>
      <c r="X23" s="25" t="s">
        <v>64</v>
      </c>
    </row>
    <row r="24" spans="1:24" customFormat="1" ht="13.5">
      <c r="A24" s="79"/>
      <c r="B24" s="84"/>
      <c r="C24" s="89"/>
      <c r="D24" s="10">
        <v>20</v>
      </c>
      <c r="E24" s="19" t="s">
        <v>65</v>
      </c>
      <c r="F24" s="19" t="s">
        <v>66</v>
      </c>
      <c r="G24" s="12" t="s">
        <v>24</v>
      </c>
      <c r="H24" s="20">
        <v>0.5</v>
      </c>
      <c r="I24" s="20">
        <v>10</v>
      </c>
      <c r="J24" s="20">
        <v>8</v>
      </c>
      <c r="K24" s="18"/>
      <c r="L24" s="20">
        <v>2</v>
      </c>
      <c r="M24" s="26">
        <v>0.5</v>
      </c>
      <c r="N24" s="26"/>
      <c r="O24" s="26"/>
      <c r="P24" s="26"/>
      <c r="Q24" s="26"/>
      <c r="R24" s="26"/>
      <c r="S24" s="26"/>
      <c r="T24" s="26"/>
      <c r="U24" s="26"/>
      <c r="V24" s="26"/>
      <c r="W24" s="32"/>
      <c r="X24" s="25" t="s">
        <v>64</v>
      </c>
    </row>
    <row r="25" spans="1:24" customFormat="1" ht="13.5">
      <c r="A25" s="79"/>
      <c r="B25" s="84"/>
      <c r="C25" s="89"/>
      <c r="D25" s="10">
        <v>21</v>
      </c>
      <c r="E25" s="19" t="s">
        <v>67</v>
      </c>
      <c r="F25" s="19" t="s">
        <v>68</v>
      </c>
      <c r="G25" s="12" t="s">
        <v>24</v>
      </c>
      <c r="H25" s="21">
        <v>0</v>
      </c>
      <c r="I25" s="21">
        <v>2</v>
      </c>
      <c r="J25" s="21">
        <v>2</v>
      </c>
      <c r="K25" s="44"/>
      <c r="L25" s="21"/>
      <c r="M25" s="45" t="s">
        <v>69</v>
      </c>
      <c r="N25" s="26"/>
      <c r="O25" s="26"/>
      <c r="P25" s="26"/>
      <c r="Q25" s="26"/>
      <c r="R25" s="26"/>
      <c r="S25" s="26"/>
      <c r="T25" s="26"/>
      <c r="U25" s="26"/>
      <c r="V25" s="26"/>
      <c r="W25" s="32"/>
      <c r="X25" s="25" t="s">
        <v>70</v>
      </c>
    </row>
    <row r="26" spans="1:24" customFormat="1" ht="13.5">
      <c r="A26" s="79"/>
      <c r="B26" s="84"/>
      <c r="C26" s="89"/>
      <c r="D26" s="10">
        <v>22</v>
      </c>
      <c r="E26" s="19" t="s">
        <v>71</v>
      </c>
      <c r="F26" s="22" t="s">
        <v>72</v>
      </c>
      <c r="G26" s="23" t="s">
        <v>24</v>
      </c>
      <c r="H26" s="24">
        <v>1</v>
      </c>
      <c r="I26" s="24">
        <v>26</v>
      </c>
      <c r="J26" s="24">
        <v>4</v>
      </c>
      <c r="K26" s="46"/>
      <c r="L26" s="24">
        <v>22</v>
      </c>
      <c r="M26" s="27"/>
      <c r="N26" s="26">
        <v>1</v>
      </c>
      <c r="O26" s="26"/>
      <c r="P26" s="26"/>
      <c r="Q26" s="26"/>
      <c r="R26" s="26"/>
      <c r="S26" s="26"/>
      <c r="T26" s="26"/>
      <c r="U26" s="26"/>
      <c r="V26" s="26"/>
      <c r="W26" s="32"/>
      <c r="X26" s="25" t="s">
        <v>73</v>
      </c>
    </row>
    <row r="27" spans="1:24" customFormat="1" ht="13.5">
      <c r="A27" s="79"/>
      <c r="B27" s="84"/>
      <c r="C27" s="86" t="s">
        <v>74</v>
      </c>
      <c r="D27" s="10">
        <v>23</v>
      </c>
      <c r="E27" s="13" t="s">
        <v>75</v>
      </c>
      <c r="F27" s="13" t="s">
        <v>76</v>
      </c>
      <c r="G27" s="10" t="s">
        <v>24</v>
      </c>
      <c r="H27" s="18">
        <v>3</v>
      </c>
      <c r="I27" s="18">
        <v>48</v>
      </c>
      <c r="J27" s="18">
        <v>48</v>
      </c>
      <c r="K27" s="18"/>
      <c r="L27" s="10"/>
      <c r="M27" s="26">
        <v>3</v>
      </c>
      <c r="N27" s="26"/>
      <c r="O27" s="26"/>
      <c r="P27" s="26"/>
      <c r="Q27" s="26"/>
      <c r="R27" s="26"/>
      <c r="S27" s="26"/>
      <c r="T27" s="26"/>
      <c r="U27" s="26"/>
      <c r="V27" s="26"/>
      <c r="W27" s="32"/>
      <c r="X27" s="25" t="s">
        <v>77</v>
      </c>
    </row>
    <row r="28" spans="1:24" customFormat="1" ht="13.5">
      <c r="A28" s="79"/>
      <c r="B28" s="84"/>
      <c r="C28" s="87"/>
      <c r="D28" s="10">
        <v>24</v>
      </c>
      <c r="E28" s="11" t="s">
        <v>78</v>
      </c>
      <c r="F28" s="13" t="s">
        <v>79</v>
      </c>
      <c r="G28" s="10" t="s">
        <v>24</v>
      </c>
      <c r="H28" s="18">
        <v>3</v>
      </c>
      <c r="I28" s="18">
        <v>48</v>
      </c>
      <c r="J28" s="18">
        <v>48</v>
      </c>
      <c r="K28" s="18"/>
      <c r="L28" s="10"/>
      <c r="M28" s="26"/>
      <c r="N28" s="26">
        <v>3</v>
      </c>
      <c r="O28" s="26"/>
      <c r="P28" s="26"/>
      <c r="Q28" s="26"/>
      <c r="R28" s="26"/>
      <c r="S28" s="26"/>
      <c r="T28" s="26"/>
      <c r="U28" s="26"/>
      <c r="V28" s="26"/>
      <c r="W28" s="32"/>
      <c r="X28" s="25" t="s">
        <v>77</v>
      </c>
    </row>
    <row r="29" spans="1:24" customFormat="1" ht="13.5">
      <c r="A29" s="79"/>
      <c r="B29" s="84"/>
      <c r="C29" s="87"/>
      <c r="D29" s="10">
        <v>25</v>
      </c>
      <c r="E29" s="13" t="s">
        <v>80</v>
      </c>
      <c r="F29" s="13" t="s">
        <v>81</v>
      </c>
      <c r="G29" s="10" t="s">
        <v>24</v>
      </c>
      <c r="H29" s="18">
        <v>3</v>
      </c>
      <c r="I29" s="18">
        <v>48</v>
      </c>
      <c r="J29" s="18">
        <v>48</v>
      </c>
      <c r="K29" s="18"/>
      <c r="L29" s="10"/>
      <c r="M29" s="26"/>
      <c r="N29" s="26"/>
      <c r="O29" s="26"/>
      <c r="P29" s="26">
        <v>3</v>
      </c>
      <c r="Q29" s="26"/>
      <c r="R29" s="26"/>
      <c r="S29" s="26"/>
      <c r="T29" s="26"/>
      <c r="U29" s="26"/>
      <c r="V29" s="26"/>
      <c r="W29" s="32"/>
      <c r="X29" s="25" t="s">
        <v>77</v>
      </c>
    </row>
    <row r="30" spans="1:24" customFormat="1" ht="13.5">
      <c r="A30" s="79"/>
      <c r="B30" s="84"/>
      <c r="C30" s="87"/>
      <c r="D30" s="10">
        <v>26</v>
      </c>
      <c r="E30" s="13" t="s">
        <v>82</v>
      </c>
      <c r="F30" s="13" t="s">
        <v>83</v>
      </c>
      <c r="G30" s="10" t="s">
        <v>24</v>
      </c>
      <c r="H30" s="18">
        <v>3</v>
      </c>
      <c r="I30" s="18">
        <v>48</v>
      </c>
      <c r="J30" s="18">
        <v>48</v>
      </c>
      <c r="K30" s="18"/>
      <c r="L30" s="10"/>
      <c r="M30" s="26"/>
      <c r="N30" s="26"/>
      <c r="O30" s="26"/>
      <c r="P30" s="26"/>
      <c r="Q30" s="26">
        <v>3</v>
      </c>
      <c r="R30" s="26"/>
      <c r="S30" s="26"/>
      <c r="T30" s="26"/>
      <c r="U30" s="26"/>
      <c r="V30" s="26"/>
      <c r="W30" s="32"/>
      <c r="X30" s="25" t="s">
        <v>77</v>
      </c>
    </row>
    <row r="31" spans="1:24" customFormat="1" ht="13.5">
      <c r="A31" s="79"/>
      <c r="B31" s="84"/>
      <c r="C31" s="87"/>
      <c r="D31" s="10">
        <v>27</v>
      </c>
      <c r="E31" s="13" t="s">
        <v>84</v>
      </c>
      <c r="F31" s="13" t="s">
        <v>85</v>
      </c>
      <c r="G31" s="10" t="s">
        <v>24</v>
      </c>
      <c r="H31" s="18">
        <v>3</v>
      </c>
      <c r="I31" s="18">
        <v>48</v>
      </c>
      <c r="J31" s="18">
        <v>48</v>
      </c>
      <c r="K31" s="18"/>
      <c r="L31" s="10"/>
      <c r="M31" s="26">
        <v>3</v>
      </c>
      <c r="N31" s="26"/>
      <c r="O31" s="26"/>
      <c r="P31" s="26"/>
      <c r="Q31" s="26"/>
      <c r="R31" s="26"/>
      <c r="S31" s="26"/>
      <c r="T31" s="26"/>
      <c r="U31" s="26"/>
      <c r="V31" s="26"/>
      <c r="W31" s="32"/>
      <c r="X31" s="25" t="s">
        <v>77</v>
      </c>
    </row>
    <row r="32" spans="1:24" customFormat="1" ht="13.5">
      <c r="A32" s="79"/>
      <c r="B32" s="84"/>
      <c r="C32" s="87"/>
      <c r="D32" s="10">
        <v>28</v>
      </c>
      <c r="E32" s="13" t="s">
        <v>86</v>
      </c>
      <c r="F32" s="13" t="s">
        <v>87</v>
      </c>
      <c r="G32" s="10" t="s">
        <v>24</v>
      </c>
      <c r="H32" s="18">
        <v>3</v>
      </c>
      <c r="I32" s="18">
        <v>48</v>
      </c>
      <c r="J32" s="18">
        <v>48</v>
      </c>
      <c r="K32" s="18"/>
      <c r="L32" s="10"/>
      <c r="M32" s="26"/>
      <c r="N32" s="26">
        <v>3</v>
      </c>
      <c r="O32" s="26"/>
      <c r="P32" s="26"/>
      <c r="Q32" s="26"/>
      <c r="R32" s="26"/>
      <c r="S32" s="26"/>
      <c r="T32" s="26"/>
      <c r="U32" s="26"/>
      <c r="V32" s="26"/>
      <c r="W32" s="32"/>
      <c r="X32" s="25" t="s">
        <v>77</v>
      </c>
    </row>
    <row r="33" spans="1:24" customFormat="1" ht="13.5">
      <c r="A33" s="79"/>
      <c r="B33" s="84"/>
      <c r="C33" s="87"/>
      <c r="D33" s="10">
        <v>29</v>
      </c>
      <c r="E33" s="13" t="s">
        <v>88</v>
      </c>
      <c r="F33" s="13" t="s">
        <v>89</v>
      </c>
      <c r="G33" s="10" t="s">
        <v>24</v>
      </c>
      <c r="H33" s="18">
        <v>3</v>
      </c>
      <c r="I33" s="18">
        <v>48</v>
      </c>
      <c r="J33" s="18">
        <v>48</v>
      </c>
      <c r="K33" s="18"/>
      <c r="L33" s="10"/>
      <c r="M33" s="26"/>
      <c r="N33" s="26"/>
      <c r="O33" s="26"/>
      <c r="P33" s="26">
        <v>3</v>
      </c>
      <c r="Q33" s="26"/>
      <c r="R33" s="26"/>
      <c r="S33" s="26"/>
      <c r="T33" s="26"/>
      <c r="U33" s="26"/>
      <c r="V33" s="26"/>
      <c r="W33" s="32"/>
      <c r="X33" s="25" t="s">
        <v>77</v>
      </c>
    </row>
    <row r="34" spans="1:24" customFormat="1" ht="13.5">
      <c r="A34" s="79"/>
      <c r="B34" s="84"/>
      <c r="C34" s="90"/>
      <c r="D34" s="10">
        <v>30</v>
      </c>
      <c r="E34" s="13" t="s">
        <v>90</v>
      </c>
      <c r="F34" s="13" t="s">
        <v>91</v>
      </c>
      <c r="G34" s="10" t="s">
        <v>24</v>
      </c>
      <c r="H34" s="18">
        <v>3</v>
      </c>
      <c r="I34" s="18">
        <v>48</v>
      </c>
      <c r="J34" s="18">
        <v>48</v>
      </c>
      <c r="K34" s="18"/>
      <c r="L34" s="10"/>
      <c r="M34" s="26"/>
      <c r="N34" s="26"/>
      <c r="O34" s="26"/>
      <c r="P34" s="26"/>
      <c r="Q34" s="26">
        <v>3</v>
      </c>
      <c r="R34" s="26"/>
      <c r="S34" s="26"/>
      <c r="T34" s="26"/>
      <c r="U34" s="26"/>
      <c r="V34" s="26"/>
      <c r="W34" s="32"/>
      <c r="X34" s="25" t="s">
        <v>77</v>
      </c>
    </row>
    <row r="35" spans="1:24" customFormat="1" ht="13.5">
      <c r="A35" s="79"/>
      <c r="B35" s="84"/>
      <c r="C35" s="91" t="s">
        <v>92</v>
      </c>
      <c r="D35" s="10">
        <v>31</v>
      </c>
      <c r="E35" s="13" t="s">
        <v>93</v>
      </c>
      <c r="F35" s="25" t="s">
        <v>94</v>
      </c>
      <c r="G35" s="10" t="s">
        <v>24</v>
      </c>
      <c r="H35" s="26">
        <v>6</v>
      </c>
      <c r="I35" s="10">
        <v>96</v>
      </c>
      <c r="J35" s="26">
        <v>96</v>
      </c>
      <c r="K35" s="26"/>
      <c r="L35" s="26"/>
      <c r="M35" s="26">
        <v>6</v>
      </c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5" t="s">
        <v>64</v>
      </c>
    </row>
    <row r="36" spans="1:24" customFormat="1" ht="13.5">
      <c r="A36" s="79"/>
      <c r="B36" s="84"/>
      <c r="C36" s="91"/>
      <c r="D36" s="10">
        <v>32</v>
      </c>
      <c r="E36" s="13" t="s">
        <v>95</v>
      </c>
      <c r="F36" s="25" t="s">
        <v>96</v>
      </c>
      <c r="G36" s="10" t="s">
        <v>24</v>
      </c>
      <c r="H36" s="26">
        <v>4</v>
      </c>
      <c r="I36" s="10">
        <v>64</v>
      </c>
      <c r="J36" s="26">
        <v>64</v>
      </c>
      <c r="K36" s="26"/>
      <c r="L36" s="26"/>
      <c r="M36" s="26"/>
      <c r="N36" s="26">
        <v>4</v>
      </c>
      <c r="O36" s="26"/>
      <c r="P36" s="26"/>
      <c r="Q36" s="26"/>
      <c r="R36" s="26"/>
      <c r="S36" s="26"/>
      <c r="T36" s="26"/>
      <c r="U36" s="26"/>
      <c r="V36" s="26"/>
      <c r="W36" s="26"/>
      <c r="X36" s="25" t="s">
        <v>64</v>
      </c>
    </row>
    <row r="37" spans="1:24" customFormat="1" ht="13.5">
      <c r="A37" s="79"/>
      <c r="B37" s="84"/>
      <c r="C37" s="91"/>
      <c r="D37" s="10">
        <v>33</v>
      </c>
      <c r="E37" s="26" t="s">
        <v>97</v>
      </c>
      <c r="F37" s="26" t="s">
        <v>98</v>
      </c>
      <c r="G37" s="10" t="s">
        <v>24</v>
      </c>
      <c r="H37" s="26">
        <v>4</v>
      </c>
      <c r="I37" s="26">
        <v>64</v>
      </c>
      <c r="J37" s="26">
        <v>64</v>
      </c>
      <c r="K37" s="26"/>
      <c r="L37" s="26"/>
      <c r="M37" s="26">
        <v>4</v>
      </c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5" t="s">
        <v>64</v>
      </c>
    </row>
    <row r="38" spans="1:24" customFormat="1" ht="13.5">
      <c r="A38" s="79"/>
      <c r="B38" s="84"/>
      <c r="C38" s="91"/>
      <c r="D38" s="10">
        <v>34</v>
      </c>
      <c r="E38" s="26" t="s">
        <v>99</v>
      </c>
      <c r="F38" s="13" t="s">
        <v>100</v>
      </c>
      <c r="G38" s="10" t="s">
        <v>24</v>
      </c>
      <c r="H38" s="13">
        <v>4</v>
      </c>
      <c r="I38" s="13">
        <v>64</v>
      </c>
      <c r="J38" s="13">
        <v>64</v>
      </c>
      <c r="K38" s="13"/>
      <c r="L38" s="13"/>
      <c r="M38" s="13"/>
      <c r="N38" s="13">
        <v>4</v>
      </c>
      <c r="O38" s="26"/>
      <c r="P38" s="26"/>
      <c r="Q38" s="26"/>
      <c r="R38" s="26"/>
      <c r="S38" s="26"/>
      <c r="T38" s="26"/>
      <c r="U38" s="26"/>
      <c r="V38" s="26"/>
      <c r="W38" s="26"/>
      <c r="X38" s="25" t="s">
        <v>64</v>
      </c>
    </row>
    <row r="39" spans="1:24" customFormat="1" ht="13.5">
      <c r="A39" s="79"/>
      <c r="B39" s="84"/>
      <c r="C39" s="91"/>
      <c r="D39" s="10">
        <v>35</v>
      </c>
      <c r="E39" s="26" t="s">
        <v>101</v>
      </c>
      <c r="F39" s="26" t="s">
        <v>102</v>
      </c>
      <c r="G39" s="10" t="s">
        <v>24</v>
      </c>
      <c r="H39" s="26">
        <v>3</v>
      </c>
      <c r="I39" s="26">
        <v>48</v>
      </c>
      <c r="J39" s="26">
        <v>48</v>
      </c>
      <c r="K39" s="26"/>
      <c r="L39" s="26"/>
      <c r="M39" s="26"/>
      <c r="N39" s="26"/>
      <c r="O39" s="26"/>
      <c r="P39" s="26">
        <v>3</v>
      </c>
      <c r="Q39" s="26"/>
      <c r="R39" s="26"/>
      <c r="S39" s="26"/>
      <c r="T39" s="26"/>
      <c r="U39" s="26"/>
      <c r="V39" s="26"/>
      <c r="W39" s="26"/>
      <c r="X39" s="25" t="s">
        <v>64</v>
      </c>
    </row>
    <row r="40" spans="1:24" customFormat="1" ht="13.5">
      <c r="A40" s="79"/>
      <c r="B40" s="84"/>
      <c r="C40" s="91"/>
      <c r="D40" s="10">
        <v>36</v>
      </c>
      <c r="E40" s="26" t="s">
        <v>103</v>
      </c>
      <c r="F40" s="26" t="s">
        <v>104</v>
      </c>
      <c r="G40" s="10" t="s">
        <v>24</v>
      </c>
      <c r="H40" s="26">
        <v>3</v>
      </c>
      <c r="I40" s="26">
        <v>48</v>
      </c>
      <c r="J40" s="26">
        <v>48</v>
      </c>
      <c r="K40" s="26"/>
      <c r="L40" s="26"/>
      <c r="M40" s="26"/>
      <c r="N40" s="26"/>
      <c r="O40" s="26"/>
      <c r="P40" s="26"/>
      <c r="Q40" s="26">
        <v>3</v>
      </c>
      <c r="R40" s="26"/>
      <c r="S40" s="26"/>
      <c r="T40" s="26"/>
      <c r="U40" s="26"/>
      <c r="V40" s="26"/>
      <c r="W40" s="26"/>
      <c r="X40" s="25" t="s">
        <v>64</v>
      </c>
    </row>
    <row r="41" spans="1:24" customFormat="1" ht="13.5">
      <c r="A41" s="79"/>
      <c r="B41" s="84"/>
      <c r="C41" s="91"/>
      <c r="D41" s="10">
        <v>37</v>
      </c>
      <c r="E41" s="13" t="s">
        <v>105</v>
      </c>
      <c r="F41" s="26" t="s">
        <v>106</v>
      </c>
      <c r="G41" s="10" t="s">
        <v>24</v>
      </c>
      <c r="H41" s="26">
        <v>4</v>
      </c>
      <c r="I41" s="26">
        <v>64</v>
      </c>
      <c r="J41" s="26">
        <v>64</v>
      </c>
      <c r="K41" s="26"/>
      <c r="L41" s="26"/>
      <c r="M41" s="26"/>
      <c r="N41" s="26">
        <v>4</v>
      </c>
      <c r="O41" s="26"/>
      <c r="P41" s="26"/>
      <c r="Q41" s="26"/>
      <c r="R41" s="26"/>
      <c r="S41" s="26"/>
      <c r="T41" s="26"/>
      <c r="U41" s="26"/>
      <c r="V41" s="26"/>
      <c r="W41" s="26"/>
      <c r="X41" s="25" t="s">
        <v>64</v>
      </c>
    </row>
    <row r="42" spans="1:24" customFormat="1" ht="13.5">
      <c r="A42" s="79"/>
      <c r="B42" s="84"/>
      <c r="C42" s="91"/>
      <c r="D42" s="10">
        <v>38</v>
      </c>
      <c r="E42" s="27" t="s">
        <v>107</v>
      </c>
      <c r="F42" s="27" t="s">
        <v>108</v>
      </c>
      <c r="G42" s="12" t="s">
        <v>24</v>
      </c>
      <c r="H42" s="27">
        <v>1</v>
      </c>
      <c r="I42" s="27">
        <v>24</v>
      </c>
      <c r="J42" s="27"/>
      <c r="K42" s="27">
        <v>24</v>
      </c>
      <c r="L42" s="26"/>
      <c r="M42" s="26"/>
      <c r="N42" s="26"/>
      <c r="O42" s="26"/>
      <c r="P42" s="26">
        <v>1</v>
      </c>
      <c r="Q42" s="26"/>
      <c r="R42" s="26"/>
      <c r="S42" s="26"/>
      <c r="T42" s="26"/>
      <c r="U42" s="26"/>
      <c r="V42" s="26"/>
      <c r="W42" s="26"/>
      <c r="X42" s="25" t="s">
        <v>64</v>
      </c>
    </row>
    <row r="43" spans="1:24" customFormat="1" ht="33.75">
      <c r="A43" s="79"/>
      <c r="B43" s="84"/>
      <c r="C43" s="91" t="s">
        <v>109</v>
      </c>
      <c r="D43" s="10">
        <v>39</v>
      </c>
      <c r="E43" s="10" t="s">
        <v>110</v>
      </c>
      <c r="F43" s="10" t="s">
        <v>111</v>
      </c>
      <c r="G43" s="10" t="s">
        <v>24</v>
      </c>
      <c r="H43" s="10">
        <v>2</v>
      </c>
      <c r="I43" s="10">
        <v>36</v>
      </c>
      <c r="J43" s="10">
        <v>36</v>
      </c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 t="s">
        <v>64</v>
      </c>
    </row>
    <row r="44" spans="1:24" customFormat="1" ht="13.5">
      <c r="A44" s="79"/>
      <c r="B44" s="84"/>
      <c r="C44" s="91"/>
      <c r="D44" s="10">
        <v>40</v>
      </c>
      <c r="E44" s="13" t="s">
        <v>112</v>
      </c>
      <c r="F44" s="13" t="s">
        <v>113</v>
      </c>
      <c r="G44" s="10" t="s">
        <v>24</v>
      </c>
      <c r="H44" s="10">
        <v>1</v>
      </c>
      <c r="I44" s="10">
        <v>36</v>
      </c>
      <c r="J44" s="10"/>
      <c r="K44" s="10"/>
      <c r="L44" s="10">
        <v>36</v>
      </c>
      <c r="M44" s="26">
        <v>1</v>
      </c>
      <c r="N44" s="26"/>
      <c r="O44" s="26"/>
      <c r="P44" s="26"/>
      <c r="Q44" s="26"/>
      <c r="R44" s="26"/>
      <c r="S44" s="26"/>
      <c r="T44" s="26"/>
      <c r="U44" s="26"/>
      <c r="V44" s="26"/>
      <c r="W44" s="32"/>
      <c r="X44" s="25" t="s">
        <v>64</v>
      </c>
    </row>
    <row r="45" spans="1:24" customFormat="1" ht="13.5">
      <c r="A45" s="79"/>
      <c r="B45" s="84"/>
      <c r="C45" s="91"/>
      <c r="D45" s="10">
        <v>41</v>
      </c>
      <c r="E45" s="28" t="s">
        <v>114</v>
      </c>
      <c r="F45" s="29" t="s">
        <v>115</v>
      </c>
      <c r="G45" s="10" t="s">
        <v>24</v>
      </c>
      <c r="H45" s="30">
        <v>1</v>
      </c>
      <c r="I45" s="10">
        <v>36</v>
      </c>
      <c r="J45" s="30"/>
      <c r="K45" s="30"/>
      <c r="L45" s="30">
        <v>36</v>
      </c>
      <c r="M45" s="30"/>
      <c r="N45" s="30">
        <v>1</v>
      </c>
      <c r="O45" s="26"/>
      <c r="P45" s="26"/>
      <c r="Q45" s="26"/>
      <c r="R45" s="26"/>
      <c r="S45" s="26"/>
      <c r="T45" s="26"/>
      <c r="U45" s="26"/>
      <c r="V45" s="26"/>
      <c r="W45" s="32"/>
      <c r="X45" s="25" t="s">
        <v>64</v>
      </c>
    </row>
    <row r="46" spans="1:24" customFormat="1" ht="13.5">
      <c r="A46" s="79"/>
      <c r="B46" s="84"/>
      <c r="C46" s="91"/>
      <c r="D46" s="10">
        <v>42</v>
      </c>
      <c r="E46" s="13" t="s">
        <v>116</v>
      </c>
      <c r="F46" s="13" t="s">
        <v>117</v>
      </c>
      <c r="G46" s="10" t="s">
        <v>24</v>
      </c>
      <c r="H46" s="10">
        <v>0.5</v>
      </c>
      <c r="I46" s="10">
        <v>18</v>
      </c>
      <c r="J46" s="10"/>
      <c r="K46" s="10"/>
      <c r="L46" s="10">
        <v>18</v>
      </c>
      <c r="M46" s="26"/>
      <c r="N46" s="26"/>
      <c r="O46" s="26"/>
      <c r="P46" s="26">
        <v>0.5</v>
      </c>
      <c r="Q46" s="26"/>
      <c r="R46" s="26"/>
      <c r="S46" s="26"/>
      <c r="T46" s="26"/>
      <c r="U46" s="26"/>
      <c r="V46" s="26"/>
      <c r="W46" s="32"/>
      <c r="X46" s="25" t="s">
        <v>64</v>
      </c>
    </row>
    <row r="47" spans="1:24" customFormat="1" ht="13.5">
      <c r="A47" s="79"/>
      <c r="B47" s="84"/>
      <c r="C47" s="91"/>
      <c r="D47" s="10">
        <v>43</v>
      </c>
      <c r="E47" s="13" t="s">
        <v>118</v>
      </c>
      <c r="F47" s="13" t="s">
        <v>119</v>
      </c>
      <c r="G47" s="10" t="s">
        <v>24</v>
      </c>
      <c r="H47" s="10">
        <v>0.5</v>
      </c>
      <c r="I47" s="10">
        <v>18</v>
      </c>
      <c r="J47" s="10"/>
      <c r="K47" s="10"/>
      <c r="L47" s="10">
        <v>18</v>
      </c>
      <c r="M47" s="26"/>
      <c r="N47" s="26"/>
      <c r="O47" s="26"/>
      <c r="P47" s="26"/>
      <c r="Q47" s="26">
        <v>0.5</v>
      </c>
      <c r="R47" s="26"/>
      <c r="S47" s="26"/>
      <c r="T47" s="26"/>
      <c r="U47" s="26"/>
      <c r="V47" s="26"/>
      <c r="W47" s="32"/>
      <c r="X47" s="25" t="s">
        <v>64</v>
      </c>
    </row>
    <row r="48" spans="1:24" customFormat="1" ht="13.5">
      <c r="A48" s="79"/>
      <c r="B48" s="84"/>
      <c r="C48" s="91"/>
      <c r="D48" s="10">
        <v>44</v>
      </c>
      <c r="E48" s="13" t="s">
        <v>120</v>
      </c>
      <c r="F48" s="13" t="s">
        <v>121</v>
      </c>
      <c r="G48" s="10" t="s">
        <v>24</v>
      </c>
      <c r="H48" s="10">
        <v>0.5</v>
      </c>
      <c r="I48" s="10">
        <v>18</v>
      </c>
      <c r="J48" s="10"/>
      <c r="K48" s="10"/>
      <c r="L48" s="10">
        <v>18</v>
      </c>
      <c r="M48" s="26"/>
      <c r="N48" s="26"/>
      <c r="O48" s="26"/>
      <c r="P48" s="26"/>
      <c r="Q48" s="26"/>
      <c r="R48" s="26"/>
      <c r="S48" s="26">
        <v>0.5</v>
      </c>
      <c r="T48" s="26"/>
      <c r="U48" s="26"/>
      <c r="V48" s="26"/>
      <c r="W48" s="32"/>
      <c r="X48" s="25" t="s">
        <v>64</v>
      </c>
    </row>
    <row r="49" spans="1:24" customFormat="1" ht="13.5">
      <c r="A49" s="79"/>
      <c r="B49" s="84"/>
      <c r="C49" s="91"/>
      <c r="D49" s="10">
        <v>45</v>
      </c>
      <c r="E49" s="13" t="s">
        <v>122</v>
      </c>
      <c r="F49" s="13" t="s">
        <v>123</v>
      </c>
      <c r="G49" s="10" t="s">
        <v>24</v>
      </c>
      <c r="H49" s="10">
        <v>0.5</v>
      </c>
      <c r="I49" s="10">
        <v>18</v>
      </c>
      <c r="J49" s="10"/>
      <c r="K49" s="10"/>
      <c r="L49" s="10">
        <v>18</v>
      </c>
      <c r="M49" s="26"/>
      <c r="N49" s="26"/>
      <c r="O49" s="26"/>
      <c r="P49" s="26"/>
      <c r="Q49" s="26"/>
      <c r="R49" s="26"/>
      <c r="S49" s="26"/>
      <c r="T49" s="26">
        <v>0.5</v>
      </c>
      <c r="U49" s="26"/>
      <c r="V49" s="26"/>
      <c r="W49" s="32"/>
      <c r="X49" s="25" t="s">
        <v>64</v>
      </c>
    </row>
    <row r="50" spans="1:24" customFormat="1" ht="13.5">
      <c r="A50" s="79"/>
      <c r="B50" s="84"/>
      <c r="C50" s="88" t="s">
        <v>124</v>
      </c>
      <c r="D50" s="10">
        <v>46</v>
      </c>
      <c r="E50" s="13" t="s">
        <v>125</v>
      </c>
      <c r="F50" s="13" t="s">
        <v>126</v>
      </c>
      <c r="G50" s="10" t="s">
        <v>24</v>
      </c>
      <c r="H50" s="10">
        <v>2</v>
      </c>
      <c r="I50" s="10">
        <v>32</v>
      </c>
      <c r="J50" s="10">
        <v>14</v>
      </c>
      <c r="K50" s="10"/>
      <c r="L50" s="10">
        <v>18</v>
      </c>
      <c r="M50" s="26">
        <v>2</v>
      </c>
      <c r="N50" s="26"/>
      <c r="O50" s="26"/>
      <c r="P50" s="26"/>
      <c r="Q50" s="26"/>
      <c r="R50" s="26"/>
      <c r="S50" s="26"/>
      <c r="T50" s="26"/>
      <c r="U50" s="26"/>
      <c r="V50" s="26"/>
      <c r="W50" s="32"/>
      <c r="X50" s="25" t="s">
        <v>127</v>
      </c>
    </row>
    <row r="51" spans="1:24" customFormat="1" ht="13.5">
      <c r="A51" s="79"/>
      <c r="B51" s="84"/>
      <c r="C51" s="89"/>
      <c r="D51" s="10">
        <v>47</v>
      </c>
      <c r="E51" s="13" t="s">
        <v>128</v>
      </c>
      <c r="F51" s="13" t="s">
        <v>129</v>
      </c>
      <c r="G51" s="10" t="s">
        <v>24</v>
      </c>
      <c r="H51" s="10">
        <v>2</v>
      </c>
      <c r="I51" s="10">
        <v>32</v>
      </c>
      <c r="J51" s="10">
        <v>16</v>
      </c>
      <c r="K51" s="10"/>
      <c r="L51" s="10">
        <v>16</v>
      </c>
      <c r="M51" s="26"/>
      <c r="N51" s="26">
        <v>2</v>
      </c>
      <c r="O51" s="26"/>
      <c r="P51" s="26"/>
      <c r="Q51" s="26"/>
      <c r="R51" s="26"/>
      <c r="S51" s="26"/>
      <c r="T51" s="26"/>
      <c r="U51" s="26"/>
      <c r="V51" s="26"/>
      <c r="W51" s="32"/>
      <c r="X51" s="25" t="s">
        <v>127</v>
      </c>
    </row>
    <row r="52" spans="1:24" customFormat="1" ht="13.5">
      <c r="A52" s="79"/>
      <c r="B52" s="84"/>
      <c r="C52" s="89"/>
      <c r="D52" s="10">
        <v>48</v>
      </c>
      <c r="E52" s="13" t="s">
        <v>130</v>
      </c>
      <c r="F52" s="13" t="s">
        <v>131</v>
      </c>
      <c r="G52" s="10" t="s">
        <v>24</v>
      </c>
      <c r="H52" s="10">
        <v>2</v>
      </c>
      <c r="I52" s="10">
        <v>32</v>
      </c>
      <c r="J52" s="10">
        <v>24</v>
      </c>
      <c r="K52" s="10"/>
      <c r="L52" s="10">
        <v>8</v>
      </c>
      <c r="M52" s="26"/>
      <c r="N52" s="26"/>
      <c r="O52" s="26"/>
      <c r="P52" s="26">
        <v>2</v>
      </c>
      <c r="Q52" s="26"/>
      <c r="R52" s="26"/>
      <c r="S52" s="26"/>
      <c r="T52" s="26"/>
      <c r="U52" s="26"/>
      <c r="V52" s="26"/>
      <c r="W52" s="32"/>
      <c r="X52" s="25" t="s">
        <v>127</v>
      </c>
    </row>
    <row r="53" spans="1:24" customFormat="1" ht="13.5">
      <c r="A53" s="79"/>
      <c r="B53" s="84"/>
      <c r="C53" s="89"/>
      <c r="D53" s="10">
        <v>49</v>
      </c>
      <c r="E53" s="31" t="s">
        <v>132</v>
      </c>
      <c r="F53" s="31" t="s">
        <v>133</v>
      </c>
      <c r="G53" s="12" t="s">
        <v>24</v>
      </c>
      <c r="H53" s="12">
        <v>2</v>
      </c>
      <c r="I53" s="12">
        <v>32</v>
      </c>
      <c r="J53" s="12">
        <v>16</v>
      </c>
      <c r="K53" s="12"/>
      <c r="L53" s="12">
        <v>16</v>
      </c>
      <c r="M53" s="26"/>
      <c r="N53" s="26"/>
      <c r="O53" s="26"/>
      <c r="P53" s="26"/>
      <c r="Q53" s="26">
        <v>2</v>
      </c>
      <c r="R53" s="26"/>
      <c r="S53" s="26"/>
      <c r="T53" s="26"/>
      <c r="U53" s="26"/>
      <c r="V53" s="26"/>
      <c r="W53" s="32"/>
      <c r="X53" s="25" t="s">
        <v>127</v>
      </c>
    </row>
    <row r="54" spans="1:24" customFormat="1" ht="13.5">
      <c r="A54" s="80"/>
      <c r="B54" s="85"/>
      <c r="C54" s="92"/>
      <c r="D54" s="10">
        <v>50</v>
      </c>
      <c r="E54" s="31" t="s">
        <v>134</v>
      </c>
      <c r="F54" s="19" t="s">
        <v>135</v>
      </c>
      <c r="G54" s="12" t="s">
        <v>24</v>
      </c>
      <c r="H54" s="12">
        <v>1</v>
      </c>
      <c r="I54" s="10"/>
      <c r="J54" s="10"/>
      <c r="K54" s="10"/>
      <c r="L54" s="10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32"/>
      <c r="X54" s="25" t="s">
        <v>136</v>
      </c>
    </row>
    <row r="55" spans="1:24">
      <c r="A55" s="81"/>
      <c r="B55" s="68" t="s">
        <v>137</v>
      </c>
      <c r="C55" s="69"/>
      <c r="D55" s="69"/>
      <c r="E55" s="69"/>
      <c r="F55" s="70"/>
      <c r="G55" s="32"/>
      <c r="H55" s="32">
        <f>SUM(H5:H54)</f>
        <v>96.5</v>
      </c>
      <c r="I55" s="32">
        <f>SUM(J55:L55)</f>
        <v>1674</v>
      </c>
      <c r="J55" s="32">
        <f>SUM(J5:J54)</f>
        <v>1362</v>
      </c>
      <c r="K55" s="32">
        <f>SUM(K5:K54)</f>
        <v>40</v>
      </c>
      <c r="L55" s="32">
        <f>SUM(L5:L54)</f>
        <v>272</v>
      </c>
      <c r="M55" s="32">
        <f>SUM(M5:M54)</f>
        <v>26.25</v>
      </c>
      <c r="N55" s="32">
        <f t="shared" ref="N55:W55" si="0">SUM(N5:N54)</f>
        <v>26.75</v>
      </c>
      <c r="O55" s="32"/>
      <c r="P55" s="32">
        <f t="shared" si="0"/>
        <v>15.25</v>
      </c>
      <c r="Q55" s="32">
        <f t="shared" si="0"/>
        <v>18.25</v>
      </c>
      <c r="R55" s="32"/>
      <c r="S55" s="32">
        <f t="shared" si="0"/>
        <v>1.75</v>
      </c>
      <c r="T55" s="32">
        <f t="shared" si="0"/>
        <v>2.75</v>
      </c>
      <c r="U55" s="32"/>
      <c r="V55" s="32">
        <f t="shared" si="0"/>
        <v>0.25</v>
      </c>
      <c r="W55" s="32">
        <f t="shared" si="0"/>
        <v>0.25</v>
      </c>
      <c r="X55" s="25"/>
    </row>
    <row r="56" spans="1:24" ht="74.099999999999994" customHeight="1">
      <c r="A56" s="81"/>
      <c r="B56" s="76" t="s">
        <v>138</v>
      </c>
      <c r="C56" s="33" t="s">
        <v>139</v>
      </c>
      <c r="D56" s="34">
        <v>1</v>
      </c>
      <c r="E56" s="34"/>
      <c r="F56" s="35" t="s">
        <v>140</v>
      </c>
      <c r="G56" s="35"/>
      <c r="H56" s="36">
        <v>2</v>
      </c>
      <c r="I56" s="38"/>
      <c r="J56" s="38"/>
      <c r="K56" s="38"/>
      <c r="L56" s="38"/>
      <c r="M56" s="103" t="s">
        <v>141</v>
      </c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4"/>
    </row>
    <row r="57" spans="1:24" ht="60" customHeight="1">
      <c r="A57" s="81"/>
      <c r="B57" s="76"/>
      <c r="C57" s="33" t="s">
        <v>142</v>
      </c>
      <c r="D57" s="34">
        <v>2</v>
      </c>
      <c r="E57" s="34"/>
      <c r="F57" s="35" t="s">
        <v>140</v>
      </c>
      <c r="G57" s="35"/>
      <c r="H57" s="36">
        <v>2</v>
      </c>
      <c r="I57" s="38"/>
      <c r="J57" s="38"/>
      <c r="K57" s="38"/>
      <c r="L57" s="38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6"/>
    </row>
    <row r="58" spans="1:24" ht="42" customHeight="1">
      <c r="A58" s="81"/>
      <c r="B58" s="76"/>
      <c r="C58" s="33" t="s">
        <v>143</v>
      </c>
      <c r="D58" s="34">
        <v>3</v>
      </c>
      <c r="E58" s="34"/>
      <c r="F58" s="35" t="s">
        <v>140</v>
      </c>
      <c r="G58" s="35"/>
      <c r="H58" s="36">
        <v>2</v>
      </c>
      <c r="I58" s="38"/>
      <c r="J58" s="38"/>
      <c r="K58" s="38"/>
      <c r="L58" s="38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6"/>
    </row>
    <row r="59" spans="1:24" ht="59.1" customHeight="1">
      <c r="A59" s="81"/>
      <c r="B59" s="76"/>
      <c r="C59" s="33" t="s">
        <v>124</v>
      </c>
      <c r="D59" s="34">
        <v>4</v>
      </c>
      <c r="E59" s="34"/>
      <c r="F59" s="35" t="s">
        <v>140</v>
      </c>
      <c r="G59" s="35"/>
      <c r="H59" s="36">
        <v>2</v>
      </c>
      <c r="I59" s="38"/>
      <c r="J59" s="38"/>
      <c r="K59" s="38"/>
      <c r="L59" s="38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8"/>
    </row>
    <row r="60" spans="1:24">
      <c r="A60" s="81"/>
      <c r="B60" s="71" t="s">
        <v>144</v>
      </c>
      <c r="C60" s="72"/>
      <c r="D60" s="72"/>
      <c r="E60" s="72"/>
      <c r="F60" s="73"/>
      <c r="G60" s="33"/>
      <c r="H60" s="37">
        <v>8</v>
      </c>
      <c r="I60" s="47">
        <v>128</v>
      </c>
      <c r="J60" s="47">
        <v>128</v>
      </c>
      <c r="K60" s="48"/>
      <c r="L60" s="48"/>
      <c r="M60" s="38"/>
      <c r="N60" s="38"/>
      <c r="O60" s="38"/>
      <c r="P60" s="37"/>
      <c r="Q60" s="37"/>
      <c r="R60" s="38"/>
      <c r="S60" s="37"/>
      <c r="T60" s="37"/>
      <c r="U60" s="38"/>
      <c r="V60" s="37"/>
      <c r="W60" s="38"/>
      <c r="X60" s="38"/>
    </row>
    <row r="61" spans="1:24" ht="21" customHeight="1">
      <c r="A61" s="82" t="s">
        <v>145</v>
      </c>
      <c r="B61" s="82" t="s">
        <v>146</v>
      </c>
      <c r="C61" s="82"/>
      <c r="D61" s="38" t="s">
        <v>147</v>
      </c>
      <c r="E61" s="38"/>
      <c r="F61" s="35"/>
      <c r="G61" s="35" t="s">
        <v>24</v>
      </c>
      <c r="H61" s="39"/>
      <c r="I61" s="36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49"/>
    </row>
    <row r="62" spans="1:24" ht="21" customHeight="1">
      <c r="A62" s="82"/>
      <c r="B62" s="82"/>
      <c r="C62" s="82"/>
      <c r="D62" s="38" t="s">
        <v>148</v>
      </c>
      <c r="E62" s="38"/>
      <c r="F62" s="35"/>
      <c r="G62" s="35" t="s">
        <v>24</v>
      </c>
      <c r="H62" s="39"/>
      <c r="I62" s="36"/>
      <c r="J62" s="38"/>
      <c r="K62" s="38"/>
      <c r="L62" s="38"/>
      <c r="M62" s="38"/>
      <c r="N62" s="38"/>
      <c r="O62" s="38"/>
      <c r="P62" s="38"/>
      <c r="Q62" s="38"/>
      <c r="R62" s="36"/>
      <c r="S62" s="38"/>
      <c r="T62" s="38"/>
      <c r="U62" s="38"/>
      <c r="V62" s="38"/>
      <c r="W62" s="38"/>
      <c r="X62" s="49"/>
    </row>
    <row r="63" spans="1:24" ht="21" customHeight="1">
      <c r="A63" s="82"/>
      <c r="B63" s="82"/>
      <c r="C63" s="82"/>
      <c r="D63" s="38" t="s">
        <v>149</v>
      </c>
      <c r="E63" s="38"/>
      <c r="F63" s="35"/>
      <c r="G63" s="35" t="s">
        <v>24</v>
      </c>
      <c r="H63" s="39"/>
      <c r="I63" s="36"/>
      <c r="J63" s="36"/>
      <c r="K63" s="36"/>
      <c r="L63" s="38"/>
      <c r="M63" s="36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49"/>
    </row>
    <row r="64" spans="1:24" ht="21" customHeight="1">
      <c r="A64" s="82"/>
      <c r="B64" s="82" t="s">
        <v>150</v>
      </c>
      <c r="C64" s="82"/>
      <c r="D64" s="38" t="s">
        <v>151</v>
      </c>
      <c r="E64" s="38"/>
      <c r="F64" s="35"/>
      <c r="G64" s="35" t="s">
        <v>24</v>
      </c>
      <c r="H64" s="39"/>
      <c r="I64" s="36"/>
      <c r="J64" s="36"/>
      <c r="K64" s="38"/>
      <c r="L64" s="38"/>
      <c r="M64" s="36"/>
      <c r="N64" s="38"/>
      <c r="O64" s="36"/>
      <c r="P64" s="38"/>
      <c r="Q64" s="38"/>
      <c r="R64" s="38"/>
      <c r="S64" s="38"/>
      <c r="T64" s="38"/>
      <c r="U64" s="38"/>
      <c r="V64" s="38"/>
      <c r="W64" s="38"/>
      <c r="X64" s="49"/>
    </row>
    <row r="65" spans="1:24" ht="21" customHeight="1">
      <c r="A65" s="82"/>
      <c r="B65" s="82"/>
      <c r="C65" s="82"/>
      <c r="D65" s="38" t="s">
        <v>152</v>
      </c>
      <c r="E65" s="38"/>
      <c r="F65" s="35"/>
      <c r="G65" s="35" t="s">
        <v>24</v>
      </c>
      <c r="H65" s="39"/>
      <c r="I65" s="36"/>
      <c r="J65" s="36"/>
      <c r="K65" s="36"/>
      <c r="L65" s="38"/>
      <c r="M65" s="38"/>
      <c r="N65" s="38"/>
      <c r="O65" s="38"/>
      <c r="P65" s="36"/>
      <c r="Q65" s="38"/>
      <c r="R65" s="38"/>
      <c r="S65" s="38"/>
      <c r="T65" s="38"/>
      <c r="U65" s="38"/>
      <c r="V65" s="38"/>
      <c r="W65" s="38"/>
      <c r="X65" s="49"/>
    </row>
    <row r="66" spans="1:24" ht="21" customHeight="1">
      <c r="A66" s="82"/>
      <c r="B66" s="82"/>
      <c r="C66" s="82"/>
      <c r="D66" s="38" t="s">
        <v>153</v>
      </c>
      <c r="E66" s="38"/>
      <c r="F66" s="35"/>
      <c r="G66" s="35" t="s">
        <v>24</v>
      </c>
      <c r="H66" s="39"/>
      <c r="I66" s="36"/>
      <c r="J66" s="36"/>
      <c r="K66" s="36"/>
      <c r="L66" s="38"/>
      <c r="M66" s="38"/>
      <c r="N66" s="38"/>
      <c r="O66" s="38"/>
      <c r="P66" s="38"/>
      <c r="Q66" s="38"/>
      <c r="R66" s="36"/>
      <c r="S66" s="38"/>
      <c r="T66" s="38"/>
      <c r="U66" s="38"/>
      <c r="V66" s="38"/>
      <c r="W66" s="38"/>
      <c r="X66" s="49"/>
    </row>
    <row r="67" spans="1:24" ht="20.100000000000001" customHeight="1">
      <c r="A67" s="82"/>
      <c r="B67" s="71" t="s">
        <v>154</v>
      </c>
      <c r="C67" s="72"/>
      <c r="D67" s="72"/>
      <c r="E67" s="72"/>
      <c r="F67" s="73"/>
      <c r="G67" s="33"/>
      <c r="H67" s="50">
        <f>SUM(H61:H66)</f>
        <v>0</v>
      </c>
      <c r="I67" s="50">
        <f>SUM(J67:L67)</f>
        <v>0</v>
      </c>
      <c r="J67" s="50">
        <f>SUM(J61:J66)</f>
        <v>0</v>
      </c>
      <c r="K67" s="50">
        <f>SUM(K61:K66)</f>
        <v>0</v>
      </c>
      <c r="L67" s="50">
        <f>SUM(L61:L66)</f>
        <v>0</v>
      </c>
      <c r="M67" s="50">
        <f t="shared" ref="M67:W67" si="1">SUM(M61:M66)</f>
        <v>0</v>
      </c>
      <c r="N67" s="50">
        <f t="shared" si="1"/>
        <v>0</v>
      </c>
      <c r="O67" s="50">
        <f t="shared" si="1"/>
        <v>0</v>
      </c>
      <c r="P67" s="50">
        <f t="shared" si="1"/>
        <v>0</v>
      </c>
      <c r="Q67" s="50">
        <f t="shared" si="1"/>
        <v>0</v>
      </c>
      <c r="R67" s="50">
        <f t="shared" si="1"/>
        <v>0</v>
      </c>
      <c r="S67" s="50">
        <f t="shared" si="1"/>
        <v>0</v>
      </c>
      <c r="T67" s="50">
        <f t="shared" si="1"/>
        <v>0</v>
      </c>
      <c r="U67" s="50">
        <f t="shared" si="1"/>
        <v>0</v>
      </c>
      <c r="V67" s="50">
        <f t="shared" si="1"/>
        <v>0</v>
      </c>
      <c r="W67" s="50">
        <f t="shared" si="1"/>
        <v>0</v>
      </c>
      <c r="X67" s="60"/>
    </row>
    <row r="68" spans="1:24">
      <c r="A68" s="81" t="s">
        <v>155</v>
      </c>
      <c r="B68" s="97" t="s">
        <v>156</v>
      </c>
      <c r="C68" s="98"/>
      <c r="D68" s="26">
        <v>1</v>
      </c>
      <c r="E68" s="38"/>
      <c r="F68" s="51" t="s">
        <v>157</v>
      </c>
      <c r="G68" s="51" t="s">
        <v>24</v>
      </c>
      <c r="H68" s="51"/>
      <c r="I68" s="51"/>
      <c r="J68" s="51"/>
      <c r="K68" s="51"/>
      <c r="L68" s="51"/>
      <c r="M68" s="51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49"/>
    </row>
    <row r="69" spans="1:24">
      <c r="A69" s="81"/>
      <c r="B69" s="99"/>
      <c r="C69" s="100"/>
      <c r="D69" s="26">
        <v>2</v>
      </c>
      <c r="E69" s="38"/>
      <c r="F69" s="51"/>
      <c r="G69" s="51" t="s">
        <v>24</v>
      </c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49"/>
    </row>
    <row r="70" spans="1:24">
      <c r="A70" s="81"/>
      <c r="B70" s="99"/>
      <c r="C70" s="100"/>
      <c r="D70" s="26">
        <v>3</v>
      </c>
      <c r="E70" s="38"/>
      <c r="F70" s="51"/>
      <c r="G70" s="51" t="s">
        <v>24</v>
      </c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49"/>
    </row>
    <row r="71" spans="1:24">
      <c r="A71" s="81"/>
      <c r="B71" s="99"/>
      <c r="C71" s="100"/>
      <c r="D71" s="26">
        <v>5</v>
      </c>
      <c r="E71" s="38"/>
      <c r="F71" s="51"/>
      <c r="G71" s="51" t="s">
        <v>24</v>
      </c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49"/>
    </row>
    <row r="72" spans="1:24">
      <c r="A72" s="81"/>
      <c r="B72" s="99"/>
      <c r="C72" s="100"/>
      <c r="D72" s="26">
        <v>6</v>
      </c>
      <c r="E72" s="38"/>
      <c r="F72" s="51"/>
      <c r="G72" s="51" t="s">
        <v>24</v>
      </c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49"/>
    </row>
    <row r="73" spans="1:24">
      <c r="A73" s="81"/>
      <c r="B73" s="99"/>
      <c r="C73" s="100"/>
      <c r="D73" s="26">
        <v>7</v>
      </c>
      <c r="E73" s="38"/>
      <c r="F73" s="51"/>
      <c r="G73" s="51" t="s">
        <v>24</v>
      </c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49"/>
    </row>
    <row r="74" spans="1:24">
      <c r="A74" s="81"/>
      <c r="B74" s="99"/>
      <c r="C74" s="100"/>
      <c r="D74" s="26">
        <v>8</v>
      </c>
      <c r="E74" s="38"/>
      <c r="F74" s="51"/>
      <c r="G74" s="51" t="s">
        <v>24</v>
      </c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49"/>
    </row>
    <row r="75" spans="1:24">
      <c r="A75" s="81"/>
      <c r="B75" s="99"/>
      <c r="C75" s="100"/>
      <c r="D75" s="26">
        <v>9</v>
      </c>
      <c r="E75" s="52"/>
      <c r="F75" s="51"/>
      <c r="G75" s="51" t="s">
        <v>24</v>
      </c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49"/>
    </row>
    <row r="76" spans="1:24">
      <c r="A76" s="81"/>
      <c r="B76" s="99"/>
      <c r="C76" s="100"/>
      <c r="D76" s="26">
        <v>10</v>
      </c>
      <c r="E76" s="52"/>
      <c r="F76" s="51"/>
      <c r="G76" s="51" t="s">
        <v>24</v>
      </c>
      <c r="H76" s="53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49"/>
    </row>
    <row r="77" spans="1:24">
      <c r="A77" s="81"/>
      <c r="B77" s="99"/>
      <c r="C77" s="100"/>
      <c r="D77" s="26">
        <v>11</v>
      </c>
      <c r="E77" s="26"/>
      <c r="F77" s="54"/>
      <c r="G77" s="51" t="s">
        <v>24</v>
      </c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49"/>
    </row>
    <row r="78" spans="1:24">
      <c r="A78" s="81"/>
      <c r="B78" s="101"/>
      <c r="C78" s="102"/>
      <c r="D78" s="68" t="s">
        <v>158</v>
      </c>
      <c r="E78" s="69"/>
      <c r="F78" s="70"/>
      <c r="G78" s="32"/>
      <c r="H78" s="32">
        <f>SUM(H68:H77)</f>
        <v>0</v>
      </c>
      <c r="I78" s="32">
        <f>SUM(I68:I77)</f>
        <v>0</v>
      </c>
      <c r="J78" s="32">
        <f>SUM(J68:J77)</f>
        <v>0</v>
      </c>
      <c r="K78" s="32">
        <f>SUM(K68:K77)</f>
        <v>0</v>
      </c>
      <c r="L78" s="32">
        <f>SUM(L68:L77)</f>
        <v>0</v>
      </c>
      <c r="M78" s="32">
        <f t="shared" ref="M78:W78" si="2">SUM(M68:M77)</f>
        <v>0</v>
      </c>
      <c r="N78" s="32">
        <f t="shared" si="2"/>
        <v>0</v>
      </c>
      <c r="O78" s="32">
        <f t="shared" si="2"/>
        <v>0</v>
      </c>
      <c r="P78" s="32">
        <f t="shared" si="2"/>
        <v>0</v>
      </c>
      <c r="Q78" s="32">
        <f t="shared" si="2"/>
        <v>0</v>
      </c>
      <c r="R78" s="32">
        <f t="shared" si="2"/>
        <v>0</v>
      </c>
      <c r="S78" s="32">
        <f t="shared" si="2"/>
        <v>0</v>
      </c>
      <c r="T78" s="32">
        <f t="shared" si="2"/>
        <v>0</v>
      </c>
      <c r="U78" s="32">
        <f t="shared" si="2"/>
        <v>0</v>
      </c>
      <c r="V78" s="32">
        <f t="shared" si="2"/>
        <v>0</v>
      </c>
      <c r="W78" s="32">
        <f t="shared" si="2"/>
        <v>0</v>
      </c>
      <c r="X78" s="60"/>
    </row>
    <row r="79" spans="1:24">
      <c r="A79" s="81"/>
      <c r="B79" s="96" t="s">
        <v>159</v>
      </c>
      <c r="C79" s="96"/>
      <c r="D79" s="26">
        <v>1</v>
      </c>
      <c r="E79" s="29"/>
      <c r="F79" s="55"/>
      <c r="G79" s="51" t="s">
        <v>160</v>
      </c>
      <c r="H79" s="26">
        <v>2</v>
      </c>
      <c r="I79" s="26">
        <v>32</v>
      </c>
      <c r="J79" s="26">
        <v>8</v>
      </c>
      <c r="K79" s="26"/>
      <c r="L79" s="26">
        <v>24</v>
      </c>
      <c r="M79" s="26"/>
      <c r="N79" s="26"/>
      <c r="O79" s="26"/>
      <c r="P79" s="26">
        <v>2</v>
      </c>
      <c r="Q79" s="26"/>
      <c r="R79" s="26"/>
      <c r="S79" s="26"/>
      <c r="T79" s="26"/>
      <c r="U79" s="61"/>
      <c r="V79" s="26"/>
      <c r="W79" s="26"/>
      <c r="X79" s="49"/>
    </row>
    <row r="80" spans="1:24">
      <c r="A80" s="81"/>
      <c r="B80" s="96"/>
      <c r="C80" s="96"/>
      <c r="D80" s="26">
        <v>2</v>
      </c>
      <c r="E80" s="29"/>
      <c r="F80" s="51"/>
      <c r="G80" s="51" t="s">
        <v>160</v>
      </c>
      <c r="H80" s="26">
        <v>2</v>
      </c>
      <c r="I80" s="26">
        <v>32</v>
      </c>
      <c r="J80" s="26">
        <v>16</v>
      </c>
      <c r="K80" s="26"/>
      <c r="L80" s="26">
        <v>16</v>
      </c>
      <c r="M80" s="26"/>
      <c r="N80" s="26"/>
      <c r="O80" s="26"/>
      <c r="P80" s="26">
        <v>2</v>
      </c>
      <c r="Q80" s="26"/>
      <c r="R80" s="26"/>
      <c r="S80" s="26"/>
      <c r="T80" s="26"/>
      <c r="U80" s="61"/>
      <c r="V80" s="26"/>
      <c r="W80" s="26"/>
      <c r="X80" s="49"/>
    </row>
    <row r="81" spans="1:24">
      <c r="A81" s="81"/>
      <c r="B81" s="96"/>
      <c r="C81" s="96"/>
      <c r="D81" s="26">
        <v>3</v>
      </c>
      <c r="E81" s="29"/>
      <c r="F81" s="51"/>
      <c r="G81" s="51" t="s">
        <v>160</v>
      </c>
      <c r="H81" s="26">
        <v>2</v>
      </c>
      <c r="I81" s="26">
        <v>32</v>
      </c>
      <c r="J81" s="26">
        <v>16</v>
      </c>
      <c r="K81" s="26">
        <v>16</v>
      </c>
      <c r="L81" s="26"/>
      <c r="M81" s="26"/>
      <c r="N81" s="26"/>
      <c r="O81" s="26"/>
      <c r="P81" s="26">
        <v>2</v>
      </c>
      <c r="Q81" s="26"/>
      <c r="R81" s="26"/>
      <c r="S81" s="26"/>
      <c r="T81" s="26"/>
      <c r="U81" s="61"/>
      <c r="V81" s="26"/>
      <c r="W81" s="26"/>
      <c r="X81" s="49"/>
    </row>
    <row r="82" spans="1:24">
      <c r="A82" s="81"/>
      <c r="B82" s="96"/>
      <c r="C82" s="96"/>
      <c r="D82" s="26">
        <v>4</v>
      </c>
      <c r="E82" s="29"/>
      <c r="F82" s="51"/>
      <c r="G82" s="51" t="s">
        <v>160</v>
      </c>
      <c r="H82" s="26">
        <v>2</v>
      </c>
      <c r="I82" s="26">
        <v>32</v>
      </c>
      <c r="J82" s="26">
        <v>24</v>
      </c>
      <c r="K82" s="26"/>
      <c r="L82" s="26">
        <v>8</v>
      </c>
      <c r="M82" s="26"/>
      <c r="N82" s="26"/>
      <c r="O82" s="26"/>
      <c r="P82" s="26">
        <v>2</v>
      </c>
      <c r="Q82" s="26"/>
      <c r="R82" s="26"/>
      <c r="S82" s="26"/>
      <c r="T82" s="26"/>
      <c r="U82" s="61"/>
      <c r="V82" s="26"/>
      <c r="W82" s="26"/>
      <c r="X82" s="49"/>
    </row>
    <row r="83" spans="1:24">
      <c r="A83" s="81"/>
      <c r="B83" s="96"/>
      <c r="C83" s="96"/>
      <c r="D83" s="26">
        <v>5</v>
      </c>
      <c r="E83" s="29"/>
      <c r="F83" s="51"/>
      <c r="G83" s="51" t="s">
        <v>160</v>
      </c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61"/>
      <c r="V83" s="26"/>
      <c r="W83" s="26"/>
      <c r="X83" s="49"/>
    </row>
    <row r="84" spans="1:24">
      <c r="A84" s="81"/>
      <c r="B84" s="96"/>
      <c r="C84" s="96"/>
      <c r="D84" s="26">
        <v>6</v>
      </c>
      <c r="E84" s="29"/>
      <c r="F84" s="51"/>
      <c r="G84" s="51" t="s">
        <v>160</v>
      </c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61"/>
      <c r="V84" s="26"/>
      <c r="W84" s="26"/>
      <c r="X84" s="49"/>
    </row>
    <row r="85" spans="1:24">
      <c r="A85" s="81"/>
      <c r="B85" s="96"/>
      <c r="C85" s="96"/>
      <c r="D85" s="26">
        <v>7</v>
      </c>
      <c r="E85" s="29"/>
      <c r="F85" s="51"/>
      <c r="G85" s="51" t="s">
        <v>160</v>
      </c>
      <c r="H85" s="5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49"/>
    </row>
    <row r="86" spans="1:24">
      <c r="A86" s="81"/>
      <c r="B86" s="96"/>
      <c r="C86" s="96"/>
      <c r="D86" s="26">
        <v>8</v>
      </c>
      <c r="E86" s="29"/>
      <c r="F86" s="51"/>
      <c r="G86" s="51" t="s">
        <v>160</v>
      </c>
      <c r="H86" s="29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49"/>
    </row>
    <row r="87" spans="1:24">
      <c r="A87" s="81"/>
      <c r="B87" s="96"/>
      <c r="C87" s="96"/>
      <c r="D87" s="26">
        <v>9</v>
      </c>
      <c r="E87" s="29"/>
      <c r="F87" s="51"/>
      <c r="G87" s="51" t="s">
        <v>160</v>
      </c>
      <c r="H87" s="29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49"/>
    </row>
    <row r="88" spans="1:24">
      <c r="A88" s="81"/>
      <c r="B88" s="96"/>
      <c r="C88" s="96"/>
      <c r="D88" s="26">
        <v>10</v>
      </c>
      <c r="E88" s="29"/>
      <c r="F88" s="51"/>
      <c r="G88" s="51" t="s">
        <v>160</v>
      </c>
      <c r="H88" s="29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9"/>
      <c r="U88" s="26"/>
      <c r="V88" s="29"/>
      <c r="W88" s="29"/>
      <c r="X88" s="49"/>
    </row>
    <row r="89" spans="1:24">
      <c r="A89" s="81"/>
      <c r="B89" s="96"/>
      <c r="C89" s="96"/>
      <c r="D89" s="26">
        <v>11</v>
      </c>
      <c r="E89" s="29"/>
      <c r="F89" s="51"/>
      <c r="G89" s="51" t="s">
        <v>160</v>
      </c>
      <c r="H89" s="29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49"/>
    </row>
    <row r="90" spans="1:24">
      <c r="A90" s="81"/>
      <c r="B90" s="96"/>
      <c r="C90" s="96"/>
      <c r="D90" s="26">
        <v>12</v>
      </c>
      <c r="E90" s="29"/>
      <c r="F90" s="51"/>
      <c r="G90" s="51" t="s">
        <v>160</v>
      </c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49"/>
    </row>
    <row r="91" spans="1:24">
      <c r="A91" s="81"/>
      <c r="B91" s="96"/>
      <c r="C91" s="96"/>
      <c r="D91" s="74" t="s">
        <v>161</v>
      </c>
      <c r="E91" s="74"/>
      <c r="F91" s="74"/>
      <c r="G91" s="32"/>
      <c r="H91" s="32">
        <v>2</v>
      </c>
      <c r="I91" s="47">
        <f>ROUND(($H$91/SUM($H$79:$H$90))*SUM(I79:I90),0)</f>
        <v>32</v>
      </c>
      <c r="J91" s="47">
        <f>ROUND(($H$91/SUM($H$79:$H$90))*SUM(J79:J90),0)</f>
        <v>16</v>
      </c>
      <c r="K91" s="47">
        <f>ROUND(($H$91/SUM($H$79:$H$90))*SUM(K79:K90),0)</f>
        <v>4</v>
      </c>
      <c r="L91" s="47">
        <f>ROUND(($H$91/SUM($H$79:$H$90))*SUM(L79:L90),0)</f>
        <v>12</v>
      </c>
      <c r="M91" s="58"/>
      <c r="N91" s="59"/>
      <c r="O91" s="59"/>
      <c r="P91" s="59">
        <v>2</v>
      </c>
      <c r="Q91" s="59"/>
      <c r="R91" s="59"/>
      <c r="S91" s="59"/>
      <c r="T91" s="59"/>
      <c r="U91" s="59"/>
      <c r="V91" s="32"/>
      <c r="W91" s="32"/>
      <c r="X91" s="60"/>
    </row>
    <row r="92" spans="1:24">
      <c r="A92" s="81" t="s">
        <v>162</v>
      </c>
      <c r="B92" s="75" t="s">
        <v>163</v>
      </c>
      <c r="C92" s="75"/>
      <c r="D92" s="26">
        <v>1</v>
      </c>
      <c r="E92" s="29"/>
      <c r="F92" s="51" t="s">
        <v>164</v>
      </c>
      <c r="G92" s="51" t="s">
        <v>24</v>
      </c>
      <c r="H92" s="29">
        <v>2</v>
      </c>
      <c r="I92" s="26"/>
      <c r="J92" s="26"/>
      <c r="K92" s="26"/>
      <c r="L92" s="26"/>
      <c r="M92" s="26" t="s">
        <v>165</v>
      </c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 t="s">
        <v>166</v>
      </c>
    </row>
    <row r="93" spans="1:24">
      <c r="A93" s="81"/>
      <c r="B93" s="76" t="s">
        <v>167</v>
      </c>
      <c r="C93" s="76"/>
      <c r="D93" s="26">
        <v>2</v>
      </c>
      <c r="E93" s="29"/>
      <c r="F93" s="51" t="s">
        <v>168</v>
      </c>
      <c r="G93" s="51" t="s">
        <v>24</v>
      </c>
      <c r="H93" s="29">
        <v>4</v>
      </c>
      <c r="I93" s="26"/>
      <c r="J93" s="26"/>
      <c r="K93" s="26"/>
      <c r="L93" s="26"/>
      <c r="M93" s="26"/>
      <c r="N93" s="26"/>
      <c r="O93" s="26" t="s">
        <v>169</v>
      </c>
      <c r="P93" s="26"/>
      <c r="Q93" s="26"/>
      <c r="R93" s="26"/>
      <c r="S93" s="26"/>
      <c r="T93" s="26"/>
      <c r="U93" s="26"/>
      <c r="V93" s="26"/>
      <c r="W93" s="26"/>
      <c r="X93" s="25" t="s">
        <v>136</v>
      </c>
    </row>
    <row r="94" spans="1:24">
      <c r="A94" s="81"/>
      <c r="B94" s="76"/>
      <c r="C94" s="76"/>
      <c r="D94" s="26">
        <v>3</v>
      </c>
      <c r="E94" s="29"/>
      <c r="F94" s="51" t="s">
        <v>170</v>
      </c>
      <c r="G94" s="51" t="s">
        <v>24</v>
      </c>
      <c r="H94" s="29">
        <v>4</v>
      </c>
      <c r="I94" s="26"/>
      <c r="J94" s="26"/>
      <c r="K94" s="26"/>
      <c r="L94" s="26"/>
      <c r="M94" s="26"/>
      <c r="N94" s="26"/>
      <c r="O94" s="26"/>
      <c r="P94" s="26"/>
      <c r="Q94" s="26"/>
      <c r="R94" s="26" t="s">
        <v>169</v>
      </c>
      <c r="S94" s="26"/>
      <c r="T94" s="26"/>
      <c r="U94" s="26"/>
      <c r="V94" s="26"/>
      <c r="W94" s="26"/>
      <c r="X94" s="25" t="s">
        <v>136</v>
      </c>
    </row>
    <row r="95" spans="1:24">
      <c r="A95" s="81"/>
      <c r="B95" s="76"/>
      <c r="C95" s="76"/>
      <c r="D95" s="26">
        <v>4</v>
      </c>
      <c r="E95" s="29"/>
      <c r="F95" s="51" t="s">
        <v>171</v>
      </c>
      <c r="G95" s="51" t="s">
        <v>24</v>
      </c>
      <c r="H95" s="56">
        <v>4</v>
      </c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 t="s">
        <v>169</v>
      </c>
      <c r="V95" s="26"/>
      <c r="W95" s="26"/>
      <c r="X95" s="25" t="s">
        <v>136</v>
      </c>
    </row>
    <row r="96" spans="1:24" ht="67.5">
      <c r="A96" s="81"/>
      <c r="B96" s="76"/>
      <c r="C96" s="76"/>
      <c r="D96" s="26">
        <v>5</v>
      </c>
      <c r="E96" s="29"/>
      <c r="F96" s="51" t="s">
        <v>172</v>
      </c>
      <c r="G96" s="51" t="s">
        <v>24</v>
      </c>
      <c r="H96" s="56">
        <v>8</v>
      </c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 t="s">
        <v>173</v>
      </c>
      <c r="W96" s="26"/>
      <c r="X96" s="25" t="s">
        <v>136</v>
      </c>
    </row>
    <row r="97" spans="1:24" ht="56.25">
      <c r="A97" s="81"/>
      <c r="B97" s="76" t="s">
        <v>174</v>
      </c>
      <c r="C97" s="76"/>
      <c r="D97" s="26">
        <v>6</v>
      </c>
      <c r="E97" s="29"/>
      <c r="F97" s="51" t="s">
        <v>175</v>
      </c>
      <c r="G97" s="51" t="s">
        <v>24</v>
      </c>
      <c r="H97" s="26">
        <v>6</v>
      </c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 t="s">
        <v>176</v>
      </c>
      <c r="X97" s="25" t="s">
        <v>136</v>
      </c>
    </row>
    <row r="98" spans="1:24">
      <c r="A98" s="81"/>
      <c r="B98" s="74" t="s">
        <v>177</v>
      </c>
      <c r="C98" s="74"/>
      <c r="D98" s="74"/>
      <c r="E98" s="74"/>
      <c r="F98" s="74"/>
      <c r="G98" s="32"/>
      <c r="H98" s="57">
        <f>SUM(H92:H97)</f>
        <v>28</v>
      </c>
      <c r="I98" s="32"/>
      <c r="J98" s="32"/>
      <c r="K98" s="32"/>
      <c r="L98" s="32"/>
      <c r="M98" s="57">
        <v>2</v>
      </c>
      <c r="N98" s="57"/>
      <c r="O98" s="57">
        <v>4</v>
      </c>
      <c r="P98" s="57"/>
      <c r="Q98" s="57"/>
      <c r="R98" s="57">
        <v>4</v>
      </c>
      <c r="S98" s="57"/>
      <c r="T98" s="57"/>
      <c r="U98" s="57">
        <v>4</v>
      </c>
      <c r="V98" s="57">
        <v>8</v>
      </c>
      <c r="W98" s="57">
        <v>6</v>
      </c>
      <c r="X98" s="32"/>
    </row>
    <row r="99" spans="1:24">
      <c r="A99" s="74" t="s">
        <v>178</v>
      </c>
      <c r="B99" s="74"/>
      <c r="C99" s="74"/>
      <c r="D99" s="74"/>
      <c r="E99" s="74"/>
      <c r="F99" s="74"/>
      <c r="G99" s="32"/>
      <c r="H99" s="32">
        <f>H55+H60+H67+H78+H91+H98</f>
        <v>134.5</v>
      </c>
      <c r="I99" s="32">
        <f>I98+I91+I78+I67+I60+I55</f>
        <v>1834</v>
      </c>
      <c r="J99" s="32">
        <f>J98+J91+J78+J67+J60+J55</f>
        <v>1506</v>
      </c>
      <c r="K99" s="32">
        <f>K98+K91+K78+K67+K60+K55</f>
        <v>44</v>
      </c>
      <c r="L99" s="32">
        <f>L98+L91+L78+L67+L60+L55</f>
        <v>284</v>
      </c>
      <c r="M99" s="32">
        <f t="shared" ref="M99:W99" si="3">M55+M60+M67+M78+M91+M98</f>
        <v>28.25</v>
      </c>
      <c r="N99" s="32">
        <f t="shared" si="3"/>
        <v>26.75</v>
      </c>
      <c r="O99" s="32">
        <f t="shared" si="3"/>
        <v>4</v>
      </c>
      <c r="P99" s="32">
        <f t="shared" si="3"/>
        <v>17.25</v>
      </c>
      <c r="Q99" s="32">
        <f t="shared" si="3"/>
        <v>18.25</v>
      </c>
      <c r="R99" s="32">
        <f t="shared" si="3"/>
        <v>4</v>
      </c>
      <c r="S99" s="32">
        <f t="shared" si="3"/>
        <v>1.75</v>
      </c>
      <c r="T99" s="32">
        <f t="shared" si="3"/>
        <v>2.75</v>
      </c>
      <c r="U99" s="32">
        <f t="shared" si="3"/>
        <v>4</v>
      </c>
      <c r="V99" s="32">
        <f t="shared" si="3"/>
        <v>8.25</v>
      </c>
      <c r="W99" s="32">
        <f t="shared" si="3"/>
        <v>6.25</v>
      </c>
      <c r="X99" s="32"/>
    </row>
    <row r="100" spans="1:24" ht="89.1" customHeight="1">
      <c r="A100" s="77" t="s">
        <v>179</v>
      </c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</row>
  </sheetData>
  <mergeCells count="45">
    <mergeCell ref="M56:X59"/>
    <mergeCell ref="C50:C54"/>
    <mergeCell ref="D2:D4"/>
    <mergeCell ref="E2:E4"/>
    <mergeCell ref="F2:F4"/>
    <mergeCell ref="G2:G4"/>
    <mergeCell ref="A2:C4"/>
    <mergeCell ref="C5:C18"/>
    <mergeCell ref="C19:C26"/>
    <mergeCell ref="C27:C34"/>
    <mergeCell ref="C35:C42"/>
    <mergeCell ref="C43:C49"/>
    <mergeCell ref="A5:A60"/>
    <mergeCell ref="A61:A67"/>
    <mergeCell ref="A68:A91"/>
    <mergeCell ref="A92:A98"/>
    <mergeCell ref="B5:B54"/>
    <mergeCell ref="B56:B59"/>
    <mergeCell ref="B61:C63"/>
    <mergeCell ref="B64:C66"/>
    <mergeCell ref="B79:C91"/>
    <mergeCell ref="B93:C96"/>
    <mergeCell ref="B68:C78"/>
    <mergeCell ref="B92:C92"/>
    <mergeCell ref="B97:C97"/>
    <mergeCell ref="B98:F98"/>
    <mergeCell ref="A99:F99"/>
    <mergeCell ref="A100:X100"/>
    <mergeCell ref="B55:F55"/>
    <mergeCell ref="B60:F60"/>
    <mergeCell ref="B67:F67"/>
    <mergeCell ref="D78:F78"/>
    <mergeCell ref="D91:F91"/>
    <mergeCell ref="A1:X1"/>
    <mergeCell ref="I2:L2"/>
    <mergeCell ref="M2:W2"/>
    <mergeCell ref="K3:L3"/>
    <mergeCell ref="M3:O3"/>
    <mergeCell ref="P3:R3"/>
    <mergeCell ref="S3:U3"/>
    <mergeCell ref="V3:W3"/>
    <mergeCell ref="H2:H4"/>
    <mergeCell ref="I3:I4"/>
    <mergeCell ref="J3:J4"/>
    <mergeCell ref="X2:X4"/>
  </mergeCells>
  <phoneticPr fontId="35" type="noConversion"/>
  <printOptions horizontalCentered="1"/>
  <pageMargins left="0.90416666666666701" right="0.90416666666666701" top="0.90416666666666701" bottom="0.90416666666666701" header="0" footer="0"/>
  <pageSetup paperSize="9" orientation="landscape"/>
  <ignoredErrors>
    <ignoredError sqref="I67 I55" formula="1"/>
    <ignoredError sqref="M55:W55 H98 H67 J6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145" zoomScaleNormal="145" workbookViewId="0">
      <selection activeCell="O16" sqref="O16"/>
    </sheetView>
  </sheetViews>
  <sheetFormatPr defaultColWidth="9" defaultRowHeight="13.5"/>
  <cols>
    <col min="8" max="8" width="9.25"/>
  </cols>
  <sheetData>
    <row r="1" spans="1:13">
      <c r="A1" s="122" t="s">
        <v>180</v>
      </c>
      <c r="B1" s="109" t="s">
        <v>181</v>
      </c>
      <c r="C1" s="109"/>
      <c r="D1" s="109"/>
      <c r="E1" s="109"/>
      <c r="F1" s="109"/>
      <c r="G1" s="109"/>
      <c r="H1" s="109"/>
      <c r="I1" s="109" t="s">
        <v>182</v>
      </c>
      <c r="J1" s="109"/>
      <c r="K1" s="109"/>
      <c r="L1" s="109" t="s">
        <v>183</v>
      </c>
      <c r="M1" s="109" t="s">
        <v>184</v>
      </c>
    </row>
    <row r="2" spans="1:13" ht="27">
      <c r="A2" s="122"/>
      <c r="B2" s="110" t="s">
        <v>185</v>
      </c>
      <c r="C2" s="110"/>
      <c r="D2" s="110" t="s">
        <v>186</v>
      </c>
      <c r="E2" s="110"/>
      <c r="F2" s="110" t="s">
        <v>187</v>
      </c>
      <c r="G2" s="110"/>
      <c r="H2" s="2" t="s">
        <v>162</v>
      </c>
      <c r="I2" s="1" t="s">
        <v>188</v>
      </c>
      <c r="J2" s="109" t="s">
        <v>189</v>
      </c>
      <c r="K2" s="109"/>
      <c r="L2" s="109"/>
      <c r="M2" s="109"/>
    </row>
    <row r="3" spans="1:13">
      <c r="A3" s="122"/>
      <c r="B3" s="2" t="s">
        <v>190</v>
      </c>
      <c r="C3" s="2" t="s">
        <v>191</v>
      </c>
      <c r="D3" s="2" t="s">
        <v>190</v>
      </c>
      <c r="E3" s="2" t="s">
        <v>191</v>
      </c>
      <c r="F3" s="2" t="s">
        <v>190</v>
      </c>
      <c r="G3" s="2" t="s">
        <v>191</v>
      </c>
      <c r="H3" s="2" t="s">
        <v>191</v>
      </c>
      <c r="I3" s="2" t="s">
        <v>190</v>
      </c>
      <c r="J3" s="1" t="s">
        <v>190</v>
      </c>
      <c r="K3" s="1" t="s">
        <v>191</v>
      </c>
      <c r="L3" s="109"/>
      <c r="M3" s="109"/>
    </row>
    <row r="4" spans="1:13" ht="40.5">
      <c r="A4" s="3" t="s">
        <v>6</v>
      </c>
      <c r="B4" s="4">
        <f>(B9-46)/16</f>
        <v>82.25</v>
      </c>
      <c r="C4" s="4">
        <f>(C9-100)/16+1</f>
        <v>14.25</v>
      </c>
      <c r="D4" s="5">
        <f>D9/16</f>
        <v>0</v>
      </c>
      <c r="E4" s="5">
        <f>E9/16</f>
        <v>0</v>
      </c>
      <c r="F4" s="5">
        <f>F9/16</f>
        <v>0</v>
      </c>
      <c r="G4" s="5">
        <f>G9/16</f>
        <v>0</v>
      </c>
      <c r="H4" s="5">
        <f>SUM(xx专业!H92:H97)</f>
        <v>28</v>
      </c>
      <c r="I4" s="5">
        <f>I9/16</f>
        <v>8</v>
      </c>
      <c r="J4" s="5">
        <f>J9/16</f>
        <v>1</v>
      </c>
      <c r="K4" s="5">
        <f>K9/16</f>
        <v>1</v>
      </c>
      <c r="L4" s="5" t="s">
        <v>192</v>
      </c>
      <c r="M4" s="5">
        <f>xx专业!H99</f>
        <v>134.5</v>
      </c>
    </row>
    <row r="5" spans="1:13" ht="15">
      <c r="A5" s="111" t="s">
        <v>193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</row>
    <row r="6" spans="1:13">
      <c r="A6" s="111" t="s">
        <v>180</v>
      </c>
      <c r="B6" s="109" t="s">
        <v>194</v>
      </c>
      <c r="C6" s="109"/>
      <c r="D6" s="109"/>
      <c r="E6" s="109"/>
      <c r="F6" s="109"/>
      <c r="G6" s="109"/>
      <c r="H6" s="109"/>
      <c r="I6" s="109" t="s">
        <v>195</v>
      </c>
      <c r="J6" s="109"/>
      <c r="K6" s="109"/>
      <c r="L6" s="109" t="s">
        <v>196</v>
      </c>
      <c r="M6" s="109" t="s">
        <v>197</v>
      </c>
    </row>
    <row r="7" spans="1:13" ht="27">
      <c r="A7" s="111"/>
      <c r="B7" s="110" t="s">
        <v>185</v>
      </c>
      <c r="C7" s="110"/>
      <c r="D7" s="110" t="s">
        <v>186</v>
      </c>
      <c r="E7" s="110"/>
      <c r="F7" s="110" t="s">
        <v>187</v>
      </c>
      <c r="G7" s="110"/>
      <c r="H7" s="2" t="s">
        <v>162</v>
      </c>
      <c r="I7" s="1" t="s">
        <v>188</v>
      </c>
      <c r="J7" s="109" t="s">
        <v>189</v>
      </c>
      <c r="K7" s="109"/>
      <c r="L7" s="109"/>
      <c r="M7" s="109"/>
    </row>
    <row r="8" spans="1:13">
      <c r="A8" s="111"/>
      <c r="B8" s="2" t="s">
        <v>190</v>
      </c>
      <c r="C8" s="2" t="s">
        <v>191</v>
      </c>
      <c r="D8" s="2" t="s">
        <v>190</v>
      </c>
      <c r="E8" s="2" t="s">
        <v>191</v>
      </c>
      <c r="F8" s="2" t="s">
        <v>190</v>
      </c>
      <c r="G8" s="2" t="s">
        <v>191</v>
      </c>
      <c r="H8" s="2" t="s">
        <v>191</v>
      </c>
      <c r="I8" s="2" t="s">
        <v>190</v>
      </c>
      <c r="J8" s="1" t="s">
        <v>190</v>
      </c>
      <c r="K8" s="1" t="s">
        <v>191</v>
      </c>
      <c r="L8" s="109"/>
      <c r="M8" s="109"/>
    </row>
    <row r="9" spans="1:13" ht="54">
      <c r="A9" s="3" t="s">
        <v>198</v>
      </c>
      <c r="B9" s="6">
        <f>xx专业!J55</f>
        <v>1362</v>
      </c>
      <c r="C9" s="6">
        <f>(xx专业!K55+xx专业!L55)</f>
        <v>312</v>
      </c>
      <c r="D9" s="6">
        <f>xx专业!J67</f>
        <v>0</v>
      </c>
      <c r="E9" s="6">
        <f>(xx专业!K67+xx专业!L67)</f>
        <v>0</v>
      </c>
      <c r="F9" s="6">
        <f>xx专业!J78</f>
        <v>0</v>
      </c>
      <c r="G9" s="6">
        <f>(xx专业!K78+xx专业!L78)</f>
        <v>0</v>
      </c>
      <c r="H9" s="6" t="s">
        <v>199</v>
      </c>
      <c r="I9" s="7">
        <v>128</v>
      </c>
      <c r="J9" s="7">
        <f>xx专业!J91</f>
        <v>16</v>
      </c>
      <c r="K9" s="7">
        <f>xx专业!K91+xx专业!L91</f>
        <v>16</v>
      </c>
      <c r="L9" s="7">
        <f>SUM(B9:G9)+SUM(I9:K9)</f>
        <v>1834</v>
      </c>
      <c r="M9" s="6" t="str">
        <f>L9&amp;"学时"&amp;"+"&amp;H9</f>
        <v>1834学时+28周（根据实际填写）</v>
      </c>
    </row>
    <row r="10" spans="1:13" ht="15">
      <c r="A10" s="112" t="str">
        <f>"实践教学环节学时所占比例："&amp;ROUND((C9+E9+G9+K9+LEFT(H9,2)*20)/(SUM(B9:G9)+SUM(I9:K9)+LEFT(H9,2)*20)*100,2)&amp;"%"</f>
        <v>实践教学环节学时所占比例：37.09%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</row>
    <row r="11" spans="1:13" ht="14.25">
      <c r="A11" s="113" t="s">
        <v>200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5"/>
    </row>
    <row r="12" spans="1:13" ht="14.25">
      <c r="A12" s="113" t="s">
        <v>201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5"/>
    </row>
    <row r="13" spans="1:13" ht="14.25">
      <c r="A13" s="113" t="s">
        <v>202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5"/>
    </row>
    <row r="14" spans="1:13" ht="14.25">
      <c r="A14" s="113" t="s">
        <v>203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5"/>
    </row>
    <row r="15" spans="1:13" ht="14.25">
      <c r="A15" s="116" t="s">
        <v>204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5"/>
    </row>
    <row r="16" spans="1:13">
      <c r="A16" s="116" t="s">
        <v>205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8"/>
    </row>
    <row r="17" spans="1:13" ht="14.25">
      <c r="A17" s="119" t="s">
        <v>206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1"/>
    </row>
  </sheetData>
  <mergeCells count="27">
    <mergeCell ref="A15:M15"/>
    <mergeCell ref="A16:M16"/>
    <mergeCell ref="A17:M17"/>
    <mergeCell ref="A1:A3"/>
    <mergeCell ref="A6:A8"/>
    <mergeCell ref="L1:L3"/>
    <mergeCell ref="L6:L8"/>
    <mergeCell ref="M1:M3"/>
    <mergeCell ref="M6:M8"/>
    <mergeCell ref="A10:M10"/>
    <mergeCell ref="A11:M11"/>
    <mergeCell ref="A12:M12"/>
    <mergeCell ref="A13:M13"/>
    <mergeCell ref="A14:M14"/>
    <mergeCell ref="A5:M5"/>
    <mergeCell ref="B6:H6"/>
    <mergeCell ref="I6:K6"/>
    <mergeCell ref="B7:C7"/>
    <mergeCell ref="D7:E7"/>
    <mergeCell ref="F7:G7"/>
    <mergeCell ref="J7:K7"/>
    <mergeCell ref="B1:H1"/>
    <mergeCell ref="I1:K1"/>
    <mergeCell ref="B2:C2"/>
    <mergeCell ref="D2:E2"/>
    <mergeCell ref="F2:G2"/>
    <mergeCell ref="J2:K2"/>
  </mergeCells>
  <phoneticPr fontId="35" type="noConversion"/>
  <pageMargins left="0.75" right="0.75" top="1" bottom="1" header="0.51180555555555596" footer="0.51180555555555596"/>
  <pageSetup paperSize="9" orientation="portrait"/>
  <ignoredErrors>
    <ignoredError sqref="H4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xx专业</vt:lpstr>
      <vt:lpstr>统计</vt:lpstr>
      <vt:lpstr>xx专业!Print_Titles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教务部</cp:lastModifiedBy>
  <cp:lastPrinted>2017-12-05T17:27:00Z</cp:lastPrinted>
  <dcterms:created xsi:type="dcterms:W3CDTF">2017-05-03T23:50:00Z</dcterms:created>
  <dcterms:modified xsi:type="dcterms:W3CDTF">2022-05-04T07:45:55Z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C272C6F740BD4047B81333EC89F28DF1</vt:lpwstr>
  </property>
  <property fmtid="{D5CDD505-2E9C-101B-9397-08002B2CF9AE}" pid="4" name="commondata">
    <vt:lpwstr>eyJoZGlkIjoiZTFlNjBlMzk4NDlmOTgxZTRlMTdiNTRmMzMyMDlhZjAifQ==</vt:lpwstr>
  </property>
</Properties>
</file>